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'!$A$2:$W$1059</definedName>
    <definedName name="DATA1">#REF!</definedName>
    <definedName name="_xlnm.Print_Area" localSheetId="0">'დამტკ._საბიუჯ. '!$B$2:$Q$1059</definedName>
    <definedName name="_xlnm.Print_Titles" localSheetId="0">'დამტკ._საბიუჯ. '!$2:$2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2" l="1"/>
  <c r="N30" i="2"/>
  <c r="N34" i="2"/>
  <c r="N510" i="2" l="1"/>
  <c r="N450" i="2"/>
  <c r="N967" i="2"/>
  <c r="N918" i="2" l="1"/>
  <c r="N935" i="2" l="1"/>
  <c r="H936" i="2"/>
  <c r="N738" i="2"/>
  <c r="N702" i="2"/>
  <c r="N682" i="2"/>
  <c r="N498" i="2"/>
  <c r="N114" i="2"/>
  <c r="N52" i="2" l="1"/>
  <c r="N51" i="2" s="1"/>
  <c r="F1027" i="2" l="1"/>
  <c r="F1031" i="2"/>
  <c r="F1032" i="2"/>
  <c r="F1033" i="2"/>
  <c r="I29" i="2"/>
  <c r="E928" i="2"/>
  <c r="E927" i="2" s="1"/>
  <c r="E868" i="2"/>
  <c r="E867" i="2" s="1"/>
  <c r="E842" i="2"/>
  <c r="E841" i="2"/>
  <c r="E840" i="2"/>
  <c r="E756" i="2" s="1"/>
  <c r="E839" i="2"/>
  <c r="E755" i="2" s="1"/>
  <c r="E838" i="2"/>
  <c r="E754" i="2" s="1"/>
  <c r="E837" i="2"/>
  <c r="E836" i="2"/>
  <c r="E752" i="2" s="1"/>
  <c r="E835" i="2"/>
  <c r="E751" i="2" s="1"/>
  <c r="E834" i="2"/>
  <c r="E750" i="2" s="1"/>
  <c r="E833" i="2"/>
  <c r="E856" i="2"/>
  <c r="E855" i="2" s="1"/>
  <c r="E820" i="2"/>
  <c r="E819" i="2" s="1"/>
  <c r="E758" i="2"/>
  <c r="E757" i="2"/>
  <c r="E753" i="2"/>
  <c r="E749" i="2"/>
  <c r="E796" i="2"/>
  <c r="E795" i="2" s="1"/>
  <c r="E722" i="2"/>
  <c r="E721" i="2"/>
  <c r="E720" i="2"/>
  <c r="E719" i="2"/>
  <c r="E718" i="2"/>
  <c r="E717" i="2"/>
  <c r="E716" i="2"/>
  <c r="E715" i="2"/>
  <c r="E714" i="2"/>
  <c r="E713" i="2"/>
  <c r="E736" i="2"/>
  <c r="E735" i="2" s="1"/>
  <c r="E662" i="2"/>
  <c r="E661" i="2"/>
  <c r="E660" i="2"/>
  <c r="E659" i="2"/>
  <c r="E658" i="2"/>
  <c r="E657" i="2"/>
  <c r="E656" i="2"/>
  <c r="E655" i="2"/>
  <c r="E654" i="2"/>
  <c r="E653" i="2"/>
  <c r="E700" i="2"/>
  <c r="E699" i="2" s="1"/>
  <c r="E614" i="2"/>
  <c r="E613" i="2"/>
  <c r="E612" i="2"/>
  <c r="E611" i="2"/>
  <c r="E610" i="2"/>
  <c r="E609" i="2"/>
  <c r="E608" i="2"/>
  <c r="E607" i="2"/>
  <c r="E606" i="2"/>
  <c r="E605" i="2"/>
  <c r="E628" i="2"/>
  <c r="E627" i="2" s="1"/>
  <c r="E566" i="2"/>
  <c r="E565" i="2"/>
  <c r="E564" i="2"/>
  <c r="E563" i="2"/>
  <c r="E562" i="2"/>
  <c r="E561" i="2"/>
  <c r="E560" i="2"/>
  <c r="E559" i="2"/>
  <c r="E558" i="2"/>
  <c r="E557" i="2"/>
  <c r="E580" i="2"/>
  <c r="E579" i="2" s="1"/>
  <c r="E496" i="2"/>
  <c r="E495" i="2" s="1"/>
  <c r="E448" i="2"/>
  <c r="E447" i="2" s="1"/>
  <c r="E218" i="2"/>
  <c r="E182" i="2" s="1"/>
  <c r="E217" i="2"/>
  <c r="E181" i="2" s="1"/>
  <c r="E216" i="2"/>
  <c r="E180" i="2" s="1"/>
  <c r="E215" i="2"/>
  <c r="E179" i="2" s="1"/>
  <c r="E214" i="2"/>
  <c r="E178" i="2" s="1"/>
  <c r="E213" i="2"/>
  <c r="E177" i="2" s="1"/>
  <c r="E212" i="2"/>
  <c r="E176" i="2" s="1"/>
  <c r="E211" i="2"/>
  <c r="E175" i="2" s="1"/>
  <c r="E210" i="2"/>
  <c r="E209" i="2"/>
  <c r="E173" i="2" s="1"/>
  <c r="E220" i="2"/>
  <c r="E219" i="2" s="1"/>
  <c r="E26" i="2"/>
  <c r="E25" i="2"/>
  <c r="E24" i="2"/>
  <c r="E23" i="2"/>
  <c r="E22" i="2"/>
  <c r="E21" i="2"/>
  <c r="E20" i="2"/>
  <c r="E19" i="2"/>
  <c r="E18" i="2"/>
  <c r="E17" i="2"/>
  <c r="E124" i="2"/>
  <c r="E123" i="2" s="1"/>
  <c r="E28" i="2"/>
  <c r="E27" i="2" s="1"/>
  <c r="E112" i="2"/>
  <c r="E111" i="2" s="1"/>
  <c r="E486" i="2" l="1"/>
  <c r="E485" i="2"/>
  <c r="E489" i="2"/>
  <c r="E493" i="2"/>
  <c r="E469" i="2" s="1"/>
  <c r="E13" i="2" s="1"/>
  <c r="E490" i="2"/>
  <c r="E712" i="2"/>
  <c r="E711" i="2" s="1"/>
  <c r="E652" i="2"/>
  <c r="E651" i="2" s="1"/>
  <c r="E208" i="2"/>
  <c r="E207" i="2" s="1"/>
  <c r="E488" i="2"/>
  <c r="E464" i="2" s="1"/>
  <c r="E8" i="2" s="1"/>
  <c r="E494" i="2"/>
  <c r="E470" i="2" s="1"/>
  <c r="E14" i="2" s="1"/>
  <c r="E16" i="2"/>
  <c r="E15" i="2" s="1"/>
  <c r="E174" i="2"/>
  <c r="E172" i="2" s="1"/>
  <c r="E171" i="2" s="1"/>
  <c r="E487" i="2"/>
  <c r="E491" i="2"/>
  <c r="E467" i="2" s="1"/>
  <c r="E11" i="2" s="1"/>
  <c r="E461" i="2"/>
  <c r="E5" i="2" s="1"/>
  <c r="E465" i="2"/>
  <c r="E9" i="2" s="1"/>
  <c r="E832" i="2"/>
  <c r="E831" i="2" s="1"/>
  <c r="E748" i="2"/>
  <c r="E747" i="2" s="1"/>
  <c r="E466" i="2"/>
  <c r="E10" i="2" s="1"/>
  <c r="E462" i="2"/>
  <c r="E492" i="2"/>
  <c r="E468" i="2" s="1"/>
  <c r="E12" i="2" s="1"/>
  <c r="E604" i="2"/>
  <c r="E603" i="2" s="1"/>
  <c r="E556" i="2"/>
  <c r="E555" i="2" s="1"/>
  <c r="E463" i="2"/>
  <c r="E7" i="2" s="1"/>
  <c r="E484" i="2" l="1"/>
  <c r="E6" i="2"/>
  <c r="E483" i="2"/>
  <c r="E4" i="2"/>
  <c r="E3" i="2" s="1"/>
  <c r="E460" i="2"/>
  <c r="E459" i="2" s="1"/>
  <c r="I1059" i="2" l="1"/>
  <c r="I1058" i="2"/>
  <c r="I1057" i="2"/>
  <c r="I1056" i="2"/>
  <c r="I1055" i="2"/>
  <c r="I1054" i="2"/>
  <c r="I1053" i="2"/>
  <c r="I1052" i="2"/>
  <c r="I1051" i="2"/>
  <c r="I1050" i="2"/>
  <c r="I1047" i="2"/>
  <c r="I1046" i="2"/>
  <c r="I1045" i="2"/>
  <c r="O1045" i="2" s="1"/>
  <c r="I1044" i="2"/>
  <c r="I1043" i="2"/>
  <c r="I1042" i="2"/>
  <c r="I1041" i="2"/>
  <c r="I1040" i="2"/>
  <c r="I1039" i="2"/>
  <c r="I1038" i="2"/>
  <c r="I1023" i="2"/>
  <c r="I1022" i="2"/>
  <c r="I1021" i="2"/>
  <c r="I1020" i="2"/>
  <c r="I1019" i="2"/>
  <c r="I1018" i="2"/>
  <c r="I1017" i="2"/>
  <c r="I1016" i="2"/>
  <c r="I1015" i="2"/>
  <c r="I1014" i="2"/>
  <c r="I1011" i="2"/>
  <c r="I1010" i="2"/>
  <c r="I1009" i="2"/>
  <c r="I1008" i="2"/>
  <c r="I1007" i="2"/>
  <c r="I1006" i="2"/>
  <c r="I1005" i="2"/>
  <c r="I1004" i="2"/>
  <c r="I1003" i="2"/>
  <c r="I1002" i="2"/>
  <c r="I987" i="2"/>
  <c r="I986" i="2"/>
  <c r="I985" i="2"/>
  <c r="I984" i="2"/>
  <c r="I983" i="2"/>
  <c r="I982" i="2"/>
  <c r="I981" i="2"/>
  <c r="I980" i="2"/>
  <c r="I979" i="2"/>
  <c r="I978" i="2"/>
  <c r="I975" i="2"/>
  <c r="I974" i="2"/>
  <c r="I973" i="2"/>
  <c r="I972" i="2"/>
  <c r="I971" i="2"/>
  <c r="I970" i="2"/>
  <c r="I969" i="2"/>
  <c r="I968" i="2"/>
  <c r="I967" i="2"/>
  <c r="I966" i="2"/>
  <c r="I963" i="2"/>
  <c r="I962" i="2"/>
  <c r="I961" i="2"/>
  <c r="I960" i="2"/>
  <c r="I959" i="2"/>
  <c r="I958" i="2"/>
  <c r="I957" i="2"/>
  <c r="I956" i="2"/>
  <c r="I955" i="2"/>
  <c r="I954" i="2"/>
  <c r="I951" i="2"/>
  <c r="I938" i="2"/>
  <c r="I937" i="2"/>
  <c r="I936" i="2"/>
  <c r="I935" i="2"/>
  <c r="I934" i="2"/>
  <c r="I933" i="2"/>
  <c r="I932" i="2"/>
  <c r="I931" i="2"/>
  <c r="I930" i="2"/>
  <c r="I929" i="2"/>
  <c r="I926" i="2"/>
  <c r="I925" i="2"/>
  <c r="I924" i="2"/>
  <c r="I923" i="2"/>
  <c r="I922" i="2"/>
  <c r="I921" i="2"/>
  <c r="I920" i="2"/>
  <c r="I919" i="2"/>
  <c r="I918" i="2"/>
  <c r="I917" i="2"/>
  <c r="I914" i="2"/>
  <c r="I913" i="2"/>
  <c r="I912" i="2"/>
  <c r="I911" i="2"/>
  <c r="I910" i="2"/>
  <c r="I909" i="2"/>
  <c r="I908" i="2"/>
  <c r="I907" i="2"/>
  <c r="I906" i="2"/>
  <c r="I905" i="2"/>
  <c r="I902" i="2"/>
  <c r="I901" i="2"/>
  <c r="I900" i="2"/>
  <c r="I899" i="2"/>
  <c r="I898" i="2"/>
  <c r="I897" i="2"/>
  <c r="I896" i="2"/>
  <c r="I895" i="2"/>
  <c r="I894" i="2"/>
  <c r="I893" i="2"/>
  <c r="I890" i="2"/>
  <c r="I889" i="2"/>
  <c r="I888" i="2"/>
  <c r="I887" i="2"/>
  <c r="I886" i="2"/>
  <c r="I885" i="2"/>
  <c r="I884" i="2"/>
  <c r="I883" i="2"/>
  <c r="I882" i="2"/>
  <c r="I881" i="2"/>
  <c r="I878" i="2"/>
  <c r="I877" i="2"/>
  <c r="I876" i="2"/>
  <c r="I875" i="2"/>
  <c r="I874" i="2"/>
  <c r="I873" i="2"/>
  <c r="I872" i="2"/>
  <c r="I871" i="2"/>
  <c r="I870" i="2"/>
  <c r="I869" i="2"/>
  <c r="I866" i="2"/>
  <c r="I865" i="2"/>
  <c r="I864" i="2"/>
  <c r="I863" i="2"/>
  <c r="I862" i="2"/>
  <c r="I861" i="2"/>
  <c r="I860" i="2"/>
  <c r="I859" i="2"/>
  <c r="I858" i="2"/>
  <c r="I857" i="2"/>
  <c r="I854" i="2"/>
  <c r="I853" i="2"/>
  <c r="I852" i="2"/>
  <c r="I851" i="2"/>
  <c r="I850" i="2"/>
  <c r="I849" i="2"/>
  <c r="I848" i="2"/>
  <c r="I847" i="2"/>
  <c r="I846" i="2"/>
  <c r="I845" i="2"/>
  <c r="I830" i="2"/>
  <c r="I829" i="2"/>
  <c r="I828" i="2"/>
  <c r="I827" i="2"/>
  <c r="I826" i="2"/>
  <c r="I825" i="2"/>
  <c r="I824" i="2"/>
  <c r="I823" i="2"/>
  <c r="I822" i="2"/>
  <c r="I821" i="2"/>
  <c r="I818" i="2"/>
  <c r="I817" i="2"/>
  <c r="I816" i="2"/>
  <c r="I815" i="2"/>
  <c r="I814" i="2"/>
  <c r="I813" i="2"/>
  <c r="I812" i="2"/>
  <c r="I811" i="2"/>
  <c r="I810" i="2"/>
  <c r="I809" i="2"/>
  <c r="I806" i="2"/>
  <c r="I805" i="2"/>
  <c r="I804" i="2"/>
  <c r="I803" i="2"/>
  <c r="I802" i="2"/>
  <c r="I801" i="2"/>
  <c r="I800" i="2"/>
  <c r="I799" i="2"/>
  <c r="I798" i="2"/>
  <c r="I797" i="2"/>
  <c r="I794" i="2"/>
  <c r="I793" i="2"/>
  <c r="I792" i="2"/>
  <c r="I791" i="2"/>
  <c r="I790" i="2"/>
  <c r="I789" i="2"/>
  <c r="I788" i="2"/>
  <c r="I787" i="2"/>
  <c r="I786" i="2"/>
  <c r="I785" i="2"/>
  <c r="I782" i="2"/>
  <c r="I781" i="2"/>
  <c r="I780" i="2"/>
  <c r="I779" i="2"/>
  <c r="I778" i="2"/>
  <c r="I777" i="2"/>
  <c r="I776" i="2"/>
  <c r="I775" i="2"/>
  <c r="I774" i="2"/>
  <c r="I773" i="2"/>
  <c r="I770" i="2"/>
  <c r="I769" i="2"/>
  <c r="I768" i="2"/>
  <c r="I767" i="2"/>
  <c r="I766" i="2"/>
  <c r="I765" i="2"/>
  <c r="I764" i="2"/>
  <c r="I763" i="2"/>
  <c r="I762" i="2"/>
  <c r="I761" i="2"/>
  <c r="I746" i="2"/>
  <c r="I745" i="2"/>
  <c r="J745" i="2" s="1"/>
  <c r="I744" i="2"/>
  <c r="I743" i="2"/>
  <c r="I742" i="2"/>
  <c r="I741" i="2"/>
  <c r="I740" i="2"/>
  <c r="I739" i="2"/>
  <c r="I738" i="2"/>
  <c r="I737" i="2"/>
  <c r="I734" i="2"/>
  <c r="J734" i="2" s="1"/>
  <c r="I733" i="2"/>
  <c r="I732" i="2"/>
  <c r="I731" i="2"/>
  <c r="I730" i="2"/>
  <c r="I729" i="2"/>
  <c r="J729" i="2" s="1"/>
  <c r="I728" i="2"/>
  <c r="I727" i="2"/>
  <c r="I726" i="2"/>
  <c r="I725" i="2"/>
  <c r="I710" i="2"/>
  <c r="I709" i="2"/>
  <c r="I708" i="2"/>
  <c r="I707" i="2"/>
  <c r="I706" i="2"/>
  <c r="I705" i="2"/>
  <c r="I704" i="2"/>
  <c r="I703" i="2"/>
  <c r="I702" i="2"/>
  <c r="J702" i="2" s="1"/>
  <c r="I701" i="2"/>
  <c r="I698" i="2"/>
  <c r="I697" i="2"/>
  <c r="I696" i="2"/>
  <c r="I695" i="2"/>
  <c r="I694" i="2"/>
  <c r="J694" i="2" s="1"/>
  <c r="I693" i="2"/>
  <c r="I692" i="2"/>
  <c r="I691" i="2"/>
  <c r="I690" i="2"/>
  <c r="J690" i="2" s="1"/>
  <c r="I689" i="2"/>
  <c r="I686" i="2"/>
  <c r="J686" i="2" s="1"/>
  <c r="I685" i="2"/>
  <c r="I684" i="2"/>
  <c r="I683" i="2"/>
  <c r="I682" i="2"/>
  <c r="I681" i="2"/>
  <c r="I680" i="2"/>
  <c r="I679" i="2"/>
  <c r="I678" i="2"/>
  <c r="J678" i="2" s="1"/>
  <c r="I677" i="2"/>
  <c r="I674" i="2"/>
  <c r="J674" i="2" s="1"/>
  <c r="I673" i="2"/>
  <c r="I672" i="2"/>
  <c r="I671" i="2"/>
  <c r="I670" i="2"/>
  <c r="J670" i="2" s="1"/>
  <c r="I669" i="2"/>
  <c r="I668" i="2"/>
  <c r="I667" i="2"/>
  <c r="I666" i="2"/>
  <c r="I665" i="2"/>
  <c r="I650" i="2"/>
  <c r="I649" i="2"/>
  <c r="I648" i="2"/>
  <c r="I647" i="2"/>
  <c r="I646" i="2"/>
  <c r="J646" i="2" s="1"/>
  <c r="I645" i="2"/>
  <c r="I644" i="2"/>
  <c r="I643" i="2"/>
  <c r="I642" i="2"/>
  <c r="J642" i="2" s="1"/>
  <c r="I641" i="2"/>
  <c r="I638" i="2"/>
  <c r="J638" i="2" s="1"/>
  <c r="I637" i="2"/>
  <c r="I636" i="2"/>
  <c r="I635" i="2"/>
  <c r="I634" i="2"/>
  <c r="I633" i="2"/>
  <c r="I632" i="2"/>
  <c r="I631" i="2"/>
  <c r="I630" i="2"/>
  <c r="J630" i="2" s="1"/>
  <c r="I629" i="2"/>
  <c r="I626" i="2"/>
  <c r="J626" i="2" s="1"/>
  <c r="I625" i="2"/>
  <c r="I624" i="2"/>
  <c r="I623" i="2"/>
  <c r="I622" i="2"/>
  <c r="J622" i="2" s="1"/>
  <c r="I621" i="2"/>
  <c r="I620" i="2"/>
  <c r="I619" i="2"/>
  <c r="I618" i="2"/>
  <c r="I617" i="2"/>
  <c r="I602" i="2"/>
  <c r="I601" i="2"/>
  <c r="I600" i="2"/>
  <c r="I599" i="2"/>
  <c r="I598" i="2"/>
  <c r="J598" i="2" s="1"/>
  <c r="I597" i="2"/>
  <c r="I596" i="2"/>
  <c r="I595" i="2"/>
  <c r="I594" i="2"/>
  <c r="J594" i="2" s="1"/>
  <c r="I593" i="2"/>
  <c r="I590" i="2"/>
  <c r="J590" i="2" s="1"/>
  <c r="I589" i="2"/>
  <c r="I588" i="2"/>
  <c r="I587" i="2"/>
  <c r="I586" i="2"/>
  <c r="I585" i="2"/>
  <c r="I584" i="2"/>
  <c r="I583" i="2"/>
  <c r="I582" i="2"/>
  <c r="J582" i="2" s="1"/>
  <c r="I581" i="2"/>
  <c r="I578" i="2"/>
  <c r="J578" i="2" s="1"/>
  <c r="I577" i="2"/>
  <c r="I576" i="2"/>
  <c r="I575" i="2"/>
  <c r="I574" i="2"/>
  <c r="J574" i="2" s="1"/>
  <c r="I573" i="2"/>
  <c r="I572" i="2"/>
  <c r="I571" i="2"/>
  <c r="I570" i="2"/>
  <c r="I569" i="2"/>
  <c r="I554" i="2"/>
  <c r="J554" i="2" s="1"/>
  <c r="I553" i="2"/>
  <c r="J553" i="2" s="1"/>
  <c r="I552" i="2"/>
  <c r="I551" i="2"/>
  <c r="I550" i="2"/>
  <c r="J550" i="2" s="1"/>
  <c r="I549" i="2"/>
  <c r="I548" i="2"/>
  <c r="I547" i="2"/>
  <c r="I546" i="2"/>
  <c r="J546" i="2" s="1"/>
  <c r="I545" i="2"/>
  <c r="J545" i="2" s="1"/>
  <c r="I542" i="2"/>
  <c r="J542" i="2" s="1"/>
  <c r="I541" i="2"/>
  <c r="I540" i="2"/>
  <c r="I539" i="2"/>
  <c r="I538" i="2"/>
  <c r="J538" i="2" s="1"/>
  <c r="I537" i="2"/>
  <c r="J537" i="2" s="1"/>
  <c r="I536" i="2"/>
  <c r="I535" i="2"/>
  <c r="I534" i="2"/>
  <c r="J534" i="2" s="1"/>
  <c r="I533" i="2"/>
  <c r="I530" i="2"/>
  <c r="J530" i="2" s="1"/>
  <c r="I529" i="2"/>
  <c r="J529" i="2" s="1"/>
  <c r="I528" i="2"/>
  <c r="I527" i="2"/>
  <c r="I526" i="2"/>
  <c r="J526" i="2" s="1"/>
  <c r="I525" i="2"/>
  <c r="I524" i="2"/>
  <c r="I523" i="2"/>
  <c r="I522" i="2"/>
  <c r="J522" i="2" s="1"/>
  <c r="I521" i="2"/>
  <c r="J521" i="2" s="1"/>
  <c r="I518" i="2"/>
  <c r="J518" i="2" s="1"/>
  <c r="I517" i="2"/>
  <c r="I516" i="2"/>
  <c r="I515" i="2"/>
  <c r="I514" i="2"/>
  <c r="J514" i="2" s="1"/>
  <c r="I513" i="2"/>
  <c r="J513" i="2" s="1"/>
  <c r="I512" i="2"/>
  <c r="I511" i="2"/>
  <c r="I510" i="2"/>
  <c r="J510" i="2" s="1"/>
  <c r="I509" i="2"/>
  <c r="I506" i="2"/>
  <c r="J506" i="2" s="1"/>
  <c r="I505" i="2"/>
  <c r="J505" i="2" s="1"/>
  <c r="I504" i="2"/>
  <c r="I503" i="2"/>
  <c r="I502" i="2"/>
  <c r="J502" i="2" s="1"/>
  <c r="I501" i="2"/>
  <c r="I500" i="2"/>
  <c r="I499" i="2"/>
  <c r="I498" i="2"/>
  <c r="J498" i="2" s="1"/>
  <c r="I497" i="2"/>
  <c r="J497" i="2" s="1"/>
  <c r="I482" i="2"/>
  <c r="J482" i="2" s="1"/>
  <c r="I481" i="2"/>
  <c r="J481" i="2" s="1"/>
  <c r="I480" i="2"/>
  <c r="I479" i="2"/>
  <c r="I478" i="2"/>
  <c r="J478" i="2" s="1"/>
  <c r="I477" i="2"/>
  <c r="I476" i="2"/>
  <c r="I475" i="2"/>
  <c r="I474" i="2"/>
  <c r="J474" i="2" s="1"/>
  <c r="I473" i="2"/>
  <c r="J473" i="2" s="1"/>
  <c r="I458" i="2"/>
  <c r="J458" i="2" s="1"/>
  <c r="I457" i="2"/>
  <c r="J457" i="2" s="1"/>
  <c r="I456" i="2"/>
  <c r="I455" i="2"/>
  <c r="I454" i="2"/>
  <c r="J454" i="2" s="1"/>
  <c r="I453" i="2"/>
  <c r="I452" i="2"/>
  <c r="I451" i="2"/>
  <c r="I450" i="2"/>
  <c r="J450" i="2" s="1"/>
  <c r="I449" i="2"/>
  <c r="J449" i="2" s="1"/>
  <c r="I446" i="2"/>
  <c r="J446" i="2" s="1"/>
  <c r="I445" i="2"/>
  <c r="I444" i="2"/>
  <c r="I443" i="2"/>
  <c r="I442" i="2"/>
  <c r="J442" i="2" s="1"/>
  <c r="I441" i="2"/>
  <c r="J441" i="2" s="1"/>
  <c r="I440" i="2"/>
  <c r="I439" i="2"/>
  <c r="I438" i="2"/>
  <c r="J438" i="2" s="1"/>
  <c r="I437" i="2"/>
  <c r="I434" i="2"/>
  <c r="J434" i="2" s="1"/>
  <c r="I433" i="2"/>
  <c r="J433" i="2" s="1"/>
  <c r="I432" i="2"/>
  <c r="I431" i="2"/>
  <c r="I430" i="2"/>
  <c r="J430" i="2" s="1"/>
  <c r="I429" i="2"/>
  <c r="I428" i="2"/>
  <c r="I427" i="2"/>
  <c r="I426" i="2"/>
  <c r="J426" i="2" s="1"/>
  <c r="I425" i="2"/>
  <c r="J425" i="2" s="1"/>
  <c r="I422" i="2"/>
  <c r="J422" i="2" s="1"/>
  <c r="I421" i="2"/>
  <c r="I420" i="2"/>
  <c r="I419" i="2"/>
  <c r="I418" i="2"/>
  <c r="J418" i="2" s="1"/>
  <c r="I417" i="2"/>
  <c r="J417" i="2" s="1"/>
  <c r="I416" i="2"/>
  <c r="I415" i="2"/>
  <c r="I414" i="2"/>
  <c r="J414" i="2" s="1"/>
  <c r="I413" i="2"/>
  <c r="I410" i="2"/>
  <c r="J410" i="2" s="1"/>
  <c r="I409" i="2"/>
  <c r="J409" i="2" s="1"/>
  <c r="I408" i="2"/>
  <c r="I407" i="2"/>
  <c r="I406" i="2"/>
  <c r="J406" i="2" s="1"/>
  <c r="I405" i="2"/>
  <c r="I404" i="2"/>
  <c r="I403" i="2"/>
  <c r="I402" i="2"/>
  <c r="J402" i="2" s="1"/>
  <c r="I401" i="2"/>
  <c r="J401" i="2" s="1"/>
  <c r="I386" i="2"/>
  <c r="J386" i="2" s="1"/>
  <c r="I385" i="2"/>
  <c r="J385" i="2" s="1"/>
  <c r="I384" i="2"/>
  <c r="I383" i="2"/>
  <c r="I382" i="2"/>
  <c r="J382" i="2" s="1"/>
  <c r="I381" i="2"/>
  <c r="J381" i="2" s="1"/>
  <c r="I380" i="2"/>
  <c r="I379" i="2"/>
  <c r="I378" i="2"/>
  <c r="I377" i="2"/>
  <c r="I374" i="2"/>
  <c r="J374" i="2" s="1"/>
  <c r="I373" i="2"/>
  <c r="I372" i="2"/>
  <c r="I371" i="2"/>
  <c r="I370" i="2"/>
  <c r="J370" i="2" s="1"/>
  <c r="I369" i="2"/>
  <c r="J369" i="2" s="1"/>
  <c r="I368" i="2"/>
  <c r="I367" i="2"/>
  <c r="I366" i="2"/>
  <c r="J366" i="2" s="1"/>
  <c r="I365" i="2"/>
  <c r="J365" i="2" s="1"/>
  <c r="I362" i="2"/>
  <c r="I361" i="2"/>
  <c r="I360" i="2"/>
  <c r="I359" i="2"/>
  <c r="I358" i="2"/>
  <c r="J358" i="2" s="1"/>
  <c r="I357" i="2"/>
  <c r="I356" i="2"/>
  <c r="I355" i="2"/>
  <c r="I354" i="2"/>
  <c r="J354" i="2" s="1"/>
  <c r="I353" i="2"/>
  <c r="J353" i="2" s="1"/>
  <c r="I350" i="2"/>
  <c r="J350" i="2" s="1"/>
  <c r="I349" i="2"/>
  <c r="J349" i="2" s="1"/>
  <c r="I348" i="2"/>
  <c r="I347" i="2"/>
  <c r="I346" i="2"/>
  <c r="I345" i="2"/>
  <c r="J345" i="2" s="1"/>
  <c r="I344" i="2"/>
  <c r="I343" i="2"/>
  <c r="I342" i="2"/>
  <c r="J342" i="2" s="1"/>
  <c r="I341" i="2"/>
  <c r="I338" i="2"/>
  <c r="J338" i="2" s="1"/>
  <c r="I337" i="2"/>
  <c r="I336" i="2"/>
  <c r="I335" i="2"/>
  <c r="I334" i="2"/>
  <c r="J334" i="2" s="1"/>
  <c r="I333" i="2"/>
  <c r="I332" i="2"/>
  <c r="I331" i="2"/>
  <c r="I330" i="2"/>
  <c r="I329" i="2"/>
  <c r="I326" i="2"/>
  <c r="J326" i="2" s="1"/>
  <c r="I325" i="2"/>
  <c r="I324" i="2"/>
  <c r="I323" i="2"/>
  <c r="I322" i="2"/>
  <c r="J322" i="2" s="1"/>
  <c r="I321" i="2"/>
  <c r="I320" i="2"/>
  <c r="I319" i="2"/>
  <c r="I318" i="2"/>
  <c r="J318" i="2" s="1"/>
  <c r="I317" i="2"/>
  <c r="I314" i="2"/>
  <c r="I313" i="2"/>
  <c r="I312" i="2"/>
  <c r="I311" i="2"/>
  <c r="I310" i="2"/>
  <c r="J310" i="2" s="1"/>
  <c r="I309" i="2"/>
  <c r="I308" i="2"/>
  <c r="I307" i="2"/>
  <c r="I306" i="2"/>
  <c r="J306" i="2" s="1"/>
  <c r="I305" i="2"/>
  <c r="I302" i="2"/>
  <c r="J302" i="2" s="1"/>
  <c r="I301" i="2"/>
  <c r="I300" i="2"/>
  <c r="I299" i="2"/>
  <c r="I298" i="2"/>
  <c r="I297" i="2"/>
  <c r="I296" i="2"/>
  <c r="I295" i="2"/>
  <c r="I294" i="2"/>
  <c r="J294" i="2" s="1"/>
  <c r="I293" i="2"/>
  <c r="I290" i="2"/>
  <c r="J290" i="2" s="1"/>
  <c r="I289" i="2"/>
  <c r="I288" i="2"/>
  <c r="I287" i="2"/>
  <c r="I286" i="2"/>
  <c r="J286" i="2" s="1"/>
  <c r="I285" i="2"/>
  <c r="I284" i="2"/>
  <c r="I283" i="2"/>
  <c r="I282" i="2"/>
  <c r="I281" i="2"/>
  <c r="I278" i="2"/>
  <c r="J278" i="2" s="1"/>
  <c r="I277" i="2"/>
  <c r="I276" i="2"/>
  <c r="I275" i="2"/>
  <c r="I274" i="2"/>
  <c r="J274" i="2" s="1"/>
  <c r="I273" i="2"/>
  <c r="I272" i="2"/>
  <c r="I271" i="2"/>
  <c r="I270" i="2"/>
  <c r="J270" i="2" s="1"/>
  <c r="I269" i="2"/>
  <c r="I266" i="2"/>
  <c r="I265" i="2"/>
  <c r="I264" i="2"/>
  <c r="I263" i="2"/>
  <c r="I262" i="2"/>
  <c r="J262" i="2" s="1"/>
  <c r="I261" i="2"/>
  <c r="I260" i="2"/>
  <c r="I259" i="2"/>
  <c r="I258" i="2"/>
  <c r="J258" i="2" s="1"/>
  <c r="I257" i="2"/>
  <c r="I254" i="2"/>
  <c r="J254" i="2" s="1"/>
  <c r="I253" i="2"/>
  <c r="I252" i="2"/>
  <c r="I251" i="2"/>
  <c r="I250" i="2"/>
  <c r="I249" i="2"/>
  <c r="I248" i="2"/>
  <c r="I247" i="2"/>
  <c r="I246" i="2"/>
  <c r="J246" i="2" s="1"/>
  <c r="I245" i="2"/>
  <c r="I242" i="2"/>
  <c r="J242" i="2" s="1"/>
  <c r="I241" i="2"/>
  <c r="I240" i="2"/>
  <c r="I239" i="2"/>
  <c r="I238" i="2"/>
  <c r="J238" i="2" s="1"/>
  <c r="I237" i="2"/>
  <c r="I236" i="2"/>
  <c r="I235" i="2"/>
  <c r="I234" i="2"/>
  <c r="I233" i="2"/>
  <c r="I230" i="2"/>
  <c r="J230" i="2" s="1"/>
  <c r="I229" i="2"/>
  <c r="I228" i="2"/>
  <c r="I227" i="2"/>
  <c r="I226" i="2"/>
  <c r="J226" i="2" s="1"/>
  <c r="I225" i="2"/>
  <c r="I224" i="2"/>
  <c r="I223" i="2"/>
  <c r="I222" i="2"/>
  <c r="J222" i="2" s="1"/>
  <c r="I221" i="2"/>
  <c r="I206" i="2"/>
  <c r="J206" i="2" s="1"/>
  <c r="I205" i="2"/>
  <c r="I204" i="2"/>
  <c r="I203" i="2"/>
  <c r="I202" i="2"/>
  <c r="I201" i="2"/>
  <c r="I200" i="2"/>
  <c r="I199" i="2"/>
  <c r="I198" i="2"/>
  <c r="J198" i="2" s="1"/>
  <c r="I197" i="2"/>
  <c r="I194" i="2"/>
  <c r="J194" i="2" s="1"/>
  <c r="I193" i="2"/>
  <c r="I192" i="2"/>
  <c r="I191" i="2"/>
  <c r="I190" i="2"/>
  <c r="J190" i="2" s="1"/>
  <c r="I189" i="2"/>
  <c r="I188" i="2"/>
  <c r="I187" i="2"/>
  <c r="I186" i="2"/>
  <c r="I185" i="2"/>
  <c r="I170" i="2"/>
  <c r="I169" i="2"/>
  <c r="I168" i="2"/>
  <c r="I167" i="2"/>
  <c r="I166" i="2"/>
  <c r="J166" i="2" s="1"/>
  <c r="I165" i="2"/>
  <c r="I164" i="2"/>
  <c r="I163" i="2"/>
  <c r="I162" i="2"/>
  <c r="J162" i="2" s="1"/>
  <c r="I161" i="2"/>
  <c r="I158" i="2"/>
  <c r="J158" i="2" s="1"/>
  <c r="I157" i="2"/>
  <c r="I156" i="2"/>
  <c r="I155" i="2"/>
  <c r="I154" i="2"/>
  <c r="I153" i="2"/>
  <c r="I152" i="2"/>
  <c r="I151" i="2"/>
  <c r="I150" i="2"/>
  <c r="J150" i="2" s="1"/>
  <c r="I149" i="2"/>
  <c r="I146" i="2"/>
  <c r="J146" i="2" s="1"/>
  <c r="I145" i="2"/>
  <c r="I144" i="2"/>
  <c r="I143" i="2"/>
  <c r="I142" i="2"/>
  <c r="J142" i="2" s="1"/>
  <c r="I141" i="2"/>
  <c r="I140" i="2"/>
  <c r="I139" i="2"/>
  <c r="I138" i="2"/>
  <c r="I137" i="2"/>
  <c r="I134" i="2"/>
  <c r="J134" i="2" s="1"/>
  <c r="I133" i="2"/>
  <c r="I132" i="2"/>
  <c r="I131" i="2"/>
  <c r="I130" i="2"/>
  <c r="J130" i="2" s="1"/>
  <c r="I129" i="2"/>
  <c r="I128" i="2"/>
  <c r="I127" i="2"/>
  <c r="I126" i="2"/>
  <c r="J126" i="2" s="1"/>
  <c r="I125" i="2"/>
  <c r="I122" i="2"/>
  <c r="I121" i="2"/>
  <c r="I120" i="2"/>
  <c r="I119" i="2"/>
  <c r="I118" i="2"/>
  <c r="J118" i="2" s="1"/>
  <c r="I117" i="2"/>
  <c r="I116" i="2"/>
  <c r="I115" i="2"/>
  <c r="I114" i="2"/>
  <c r="J114" i="2" s="1"/>
  <c r="I113" i="2"/>
  <c r="I110" i="2"/>
  <c r="J110" i="2" s="1"/>
  <c r="I109" i="2"/>
  <c r="I108" i="2"/>
  <c r="I107" i="2"/>
  <c r="I106" i="2"/>
  <c r="I105" i="2"/>
  <c r="I104" i="2"/>
  <c r="I103" i="2"/>
  <c r="I102" i="2"/>
  <c r="J102" i="2" s="1"/>
  <c r="I101" i="2"/>
  <c r="I98" i="2"/>
  <c r="J98" i="2" s="1"/>
  <c r="I97" i="2"/>
  <c r="I96" i="2"/>
  <c r="I95" i="2"/>
  <c r="I94" i="2"/>
  <c r="J94" i="2" s="1"/>
  <c r="I93" i="2"/>
  <c r="I92" i="2"/>
  <c r="I91" i="2"/>
  <c r="I90" i="2"/>
  <c r="I89" i="2"/>
  <c r="I74" i="2"/>
  <c r="I73" i="2"/>
  <c r="I72" i="2"/>
  <c r="I71" i="2"/>
  <c r="I70" i="2"/>
  <c r="J70" i="2" s="1"/>
  <c r="I69" i="2"/>
  <c r="I68" i="2"/>
  <c r="I67" i="2"/>
  <c r="I66" i="2"/>
  <c r="J66" i="2" s="1"/>
  <c r="I65" i="2"/>
  <c r="I62" i="2"/>
  <c r="J62" i="2" s="1"/>
  <c r="I61" i="2"/>
  <c r="I60" i="2"/>
  <c r="I59" i="2"/>
  <c r="I58" i="2"/>
  <c r="I57" i="2"/>
  <c r="I56" i="2"/>
  <c r="I55" i="2"/>
  <c r="I54" i="2"/>
  <c r="J54" i="2" s="1"/>
  <c r="I53" i="2"/>
  <c r="I38" i="2"/>
  <c r="I37" i="2"/>
  <c r="I36" i="2"/>
  <c r="I35" i="2"/>
  <c r="I34" i="2"/>
  <c r="I33" i="2"/>
  <c r="I32" i="2"/>
  <c r="I31" i="2"/>
  <c r="I30" i="2"/>
  <c r="K32" i="2" l="1"/>
  <c r="J32" i="2"/>
  <c r="K36" i="2"/>
  <c r="J36" i="2"/>
  <c r="K55" i="2"/>
  <c r="J55" i="2"/>
  <c r="K59" i="2"/>
  <c r="J59" i="2"/>
  <c r="K67" i="2"/>
  <c r="J67" i="2"/>
  <c r="K71" i="2"/>
  <c r="J71" i="2"/>
  <c r="K185" i="2"/>
  <c r="J185" i="2"/>
  <c r="K189" i="2"/>
  <c r="J189" i="2"/>
  <c r="K193" i="2"/>
  <c r="J193" i="2"/>
  <c r="K197" i="2"/>
  <c r="J197" i="2"/>
  <c r="K201" i="2"/>
  <c r="J201" i="2"/>
  <c r="K205" i="2"/>
  <c r="J205" i="2"/>
  <c r="K224" i="2"/>
  <c r="J224" i="2"/>
  <c r="K228" i="2"/>
  <c r="J228" i="2"/>
  <c r="K236" i="2"/>
  <c r="J236" i="2"/>
  <c r="K240" i="2"/>
  <c r="J240" i="2"/>
  <c r="K248" i="2"/>
  <c r="J248" i="2"/>
  <c r="K252" i="2"/>
  <c r="J252" i="2"/>
  <c r="K260" i="2"/>
  <c r="J260" i="2"/>
  <c r="K264" i="2"/>
  <c r="J264" i="2"/>
  <c r="K272" i="2"/>
  <c r="J272" i="2"/>
  <c r="K276" i="2"/>
  <c r="J276" i="2"/>
  <c r="K284" i="2"/>
  <c r="J284" i="2"/>
  <c r="K288" i="2"/>
  <c r="J288" i="2"/>
  <c r="K296" i="2"/>
  <c r="J296" i="2"/>
  <c r="K300" i="2"/>
  <c r="J300" i="2"/>
  <c r="K308" i="2"/>
  <c r="J308" i="2"/>
  <c r="K312" i="2"/>
  <c r="J312" i="2"/>
  <c r="K320" i="2"/>
  <c r="J320" i="2"/>
  <c r="K324" i="2"/>
  <c r="J324" i="2"/>
  <c r="K332" i="2"/>
  <c r="J332" i="2"/>
  <c r="K336" i="2"/>
  <c r="J336" i="2"/>
  <c r="K344" i="2"/>
  <c r="J344" i="2"/>
  <c r="K348" i="2"/>
  <c r="J348" i="2"/>
  <c r="K356" i="2"/>
  <c r="J356" i="2"/>
  <c r="K360" i="2"/>
  <c r="J360" i="2"/>
  <c r="K368" i="2"/>
  <c r="J368" i="2"/>
  <c r="K372" i="2"/>
  <c r="J372" i="2"/>
  <c r="K380" i="2"/>
  <c r="J380" i="2"/>
  <c r="K384" i="2"/>
  <c r="J384" i="2"/>
  <c r="K476" i="2"/>
  <c r="J476" i="2"/>
  <c r="K480" i="2"/>
  <c r="J480" i="2"/>
  <c r="K572" i="2"/>
  <c r="J572" i="2"/>
  <c r="K576" i="2"/>
  <c r="J576" i="2"/>
  <c r="K584" i="2"/>
  <c r="J584" i="2"/>
  <c r="K588" i="2"/>
  <c r="J588" i="2"/>
  <c r="K596" i="2"/>
  <c r="J596" i="2"/>
  <c r="K600" i="2"/>
  <c r="J600" i="2"/>
  <c r="J704" i="2"/>
  <c r="K704" i="2"/>
  <c r="J708" i="2"/>
  <c r="K708" i="2"/>
  <c r="J800" i="2"/>
  <c r="K800" i="2"/>
  <c r="K804" i="2"/>
  <c r="J804" i="2"/>
  <c r="J848" i="2"/>
  <c r="K848" i="2"/>
  <c r="K852" i="2"/>
  <c r="J852" i="2"/>
  <c r="K33" i="2"/>
  <c r="J33" i="2"/>
  <c r="J56" i="2"/>
  <c r="K56" i="2"/>
  <c r="K119" i="2"/>
  <c r="J119" i="2"/>
  <c r="K163" i="2"/>
  <c r="J163" i="2"/>
  <c r="K237" i="2"/>
  <c r="J237" i="2"/>
  <c r="K253" i="2"/>
  <c r="J253" i="2"/>
  <c r="K269" i="2"/>
  <c r="J269" i="2"/>
  <c r="K289" i="2"/>
  <c r="J289" i="2"/>
  <c r="K321" i="2"/>
  <c r="J321" i="2"/>
  <c r="K337" i="2"/>
  <c r="J337" i="2"/>
  <c r="K403" i="2"/>
  <c r="J403" i="2"/>
  <c r="K407" i="2"/>
  <c r="J407" i="2"/>
  <c r="K415" i="2"/>
  <c r="J415" i="2"/>
  <c r="K419" i="2"/>
  <c r="J419" i="2"/>
  <c r="K427" i="2"/>
  <c r="J427" i="2"/>
  <c r="K431" i="2"/>
  <c r="J431" i="2"/>
  <c r="K439" i="2"/>
  <c r="J439" i="2"/>
  <c r="K443" i="2"/>
  <c r="J443" i="2"/>
  <c r="K451" i="2"/>
  <c r="J451" i="2"/>
  <c r="K455" i="2"/>
  <c r="J455" i="2"/>
  <c r="K499" i="2"/>
  <c r="J499" i="2"/>
  <c r="K503" i="2"/>
  <c r="J503" i="2"/>
  <c r="K511" i="2"/>
  <c r="J511" i="2"/>
  <c r="K515" i="2"/>
  <c r="J515" i="2"/>
  <c r="K523" i="2"/>
  <c r="J523" i="2"/>
  <c r="K527" i="2"/>
  <c r="J527" i="2"/>
  <c r="K535" i="2"/>
  <c r="J535" i="2"/>
  <c r="K539" i="2"/>
  <c r="J539" i="2"/>
  <c r="K547" i="2"/>
  <c r="J547" i="2"/>
  <c r="K551" i="2"/>
  <c r="J551" i="2"/>
  <c r="K619" i="2"/>
  <c r="J619" i="2"/>
  <c r="K623" i="2"/>
  <c r="J623" i="2"/>
  <c r="K631" i="2"/>
  <c r="J631" i="2"/>
  <c r="K635" i="2"/>
  <c r="J635" i="2"/>
  <c r="K644" i="2"/>
  <c r="J644" i="2"/>
  <c r="K648" i="2"/>
  <c r="J648" i="2"/>
  <c r="K692" i="2"/>
  <c r="J692" i="2"/>
  <c r="K696" i="2"/>
  <c r="J696" i="2"/>
  <c r="J740" i="2"/>
  <c r="K740" i="2"/>
  <c r="J744" i="2"/>
  <c r="K744" i="2"/>
  <c r="K788" i="2"/>
  <c r="J788" i="2"/>
  <c r="J792" i="2"/>
  <c r="K792" i="2"/>
  <c r="K884" i="2"/>
  <c r="J884" i="2"/>
  <c r="K888" i="2"/>
  <c r="J888" i="2"/>
  <c r="K37" i="2"/>
  <c r="J37" i="2"/>
  <c r="J72" i="2"/>
  <c r="K72" i="2"/>
  <c r="K95" i="2"/>
  <c r="J95" i="2"/>
  <c r="K107" i="2"/>
  <c r="J107" i="2"/>
  <c r="K115" i="2"/>
  <c r="J115" i="2"/>
  <c r="K127" i="2"/>
  <c r="J127" i="2"/>
  <c r="K143" i="2"/>
  <c r="J143" i="2"/>
  <c r="K155" i="2"/>
  <c r="J155" i="2"/>
  <c r="K229" i="2"/>
  <c r="J229" i="2"/>
  <c r="K249" i="2"/>
  <c r="J249" i="2"/>
  <c r="K265" i="2"/>
  <c r="J265" i="2"/>
  <c r="K281" i="2"/>
  <c r="J281" i="2"/>
  <c r="K297" i="2"/>
  <c r="J297" i="2"/>
  <c r="K317" i="2"/>
  <c r="J317" i="2"/>
  <c r="K333" i="2"/>
  <c r="J333" i="2"/>
  <c r="K53" i="2"/>
  <c r="J53" i="2"/>
  <c r="K65" i="2"/>
  <c r="J65" i="2"/>
  <c r="J92" i="2"/>
  <c r="K92" i="2"/>
  <c r="J108" i="2"/>
  <c r="K108" i="2"/>
  <c r="J128" i="2"/>
  <c r="K128" i="2"/>
  <c r="J140" i="2"/>
  <c r="K140" i="2"/>
  <c r="J144" i="2"/>
  <c r="K144" i="2"/>
  <c r="J152" i="2"/>
  <c r="K152" i="2"/>
  <c r="J156" i="2"/>
  <c r="K156" i="2"/>
  <c r="J164" i="2"/>
  <c r="K164" i="2"/>
  <c r="J168" i="2"/>
  <c r="K168" i="2"/>
  <c r="K187" i="2"/>
  <c r="J187" i="2"/>
  <c r="K191" i="2"/>
  <c r="J191" i="2"/>
  <c r="K199" i="2"/>
  <c r="J199" i="2"/>
  <c r="K203" i="2"/>
  <c r="J203" i="2"/>
  <c r="K404" i="2"/>
  <c r="J404" i="2"/>
  <c r="K408" i="2"/>
  <c r="J408" i="2"/>
  <c r="K416" i="2"/>
  <c r="J416" i="2"/>
  <c r="K420" i="2"/>
  <c r="J420" i="2"/>
  <c r="K428" i="2"/>
  <c r="J428" i="2"/>
  <c r="K432" i="2"/>
  <c r="J432" i="2"/>
  <c r="K440" i="2"/>
  <c r="J440" i="2"/>
  <c r="K444" i="2"/>
  <c r="J444" i="2"/>
  <c r="K452" i="2"/>
  <c r="J452" i="2"/>
  <c r="K456" i="2"/>
  <c r="J456" i="2"/>
  <c r="K500" i="2"/>
  <c r="J500" i="2"/>
  <c r="K504" i="2"/>
  <c r="J504" i="2"/>
  <c r="K512" i="2"/>
  <c r="J512" i="2"/>
  <c r="K516" i="2"/>
  <c r="J516" i="2"/>
  <c r="K524" i="2"/>
  <c r="J524" i="2"/>
  <c r="K528" i="2"/>
  <c r="J528" i="2"/>
  <c r="K536" i="2"/>
  <c r="J536" i="2"/>
  <c r="K540" i="2"/>
  <c r="J540" i="2"/>
  <c r="K548" i="2"/>
  <c r="J548" i="2"/>
  <c r="K552" i="2"/>
  <c r="J552" i="2"/>
  <c r="K620" i="2"/>
  <c r="J620" i="2"/>
  <c r="K624" i="2"/>
  <c r="J624" i="2"/>
  <c r="K632" i="2"/>
  <c r="J632" i="2"/>
  <c r="K636" i="2"/>
  <c r="J636" i="2"/>
  <c r="K680" i="2"/>
  <c r="J680" i="2"/>
  <c r="K684" i="2"/>
  <c r="J684" i="2"/>
  <c r="J728" i="2"/>
  <c r="K728" i="2"/>
  <c r="J732" i="2"/>
  <c r="K732" i="2"/>
  <c r="J776" i="2"/>
  <c r="K776" i="2"/>
  <c r="J780" i="2"/>
  <c r="K780" i="2"/>
  <c r="J824" i="2"/>
  <c r="K824" i="2"/>
  <c r="J828" i="2"/>
  <c r="K828" i="2"/>
  <c r="K872" i="2"/>
  <c r="J872" i="2"/>
  <c r="K876" i="2"/>
  <c r="J876" i="2"/>
  <c r="K29" i="2"/>
  <c r="J29" i="2"/>
  <c r="J60" i="2"/>
  <c r="K60" i="2"/>
  <c r="J68" i="2"/>
  <c r="K68" i="2"/>
  <c r="K91" i="2"/>
  <c r="J91" i="2"/>
  <c r="K103" i="2"/>
  <c r="J103" i="2"/>
  <c r="K131" i="2"/>
  <c r="J131" i="2"/>
  <c r="K139" i="2"/>
  <c r="J139" i="2"/>
  <c r="K151" i="2"/>
  <c r="J151" i="2"/>
  <c r="K167" i="2"/>
  <c r="J167" i="2"/>
  <c r="K221" i="2"/>
  <c r="J221" i="2"/>
  <c r="K225" i="2"/>
  <c r="J225" i="2"/>
  <c r="K233" i="2"/>
  <c r="J233" i="2"/>
  <c r="K241" i="2"/>
  <c r="J241" i="2"/>
  <c r="K245" i="2"/>
  <c r="J245" i="2"/>
  <c r="K257" i="2"/>
  <c r="J257" i="2"/>
  <c r="K261" i="2"/>
  <c r="J261" i="2"/>
  <c r="K273" i="2"/>
  <c r="J273" i="2"/>
  <c r="K277" i="2"/>
  <c r="J277" i="2"/>
  <c r="K285" i="2"/>
  <c r="J285" i="2"/>
  <c r="K293" i="2"/>
  <c r="J293" i="2"/>
  <c r="K301" i="2"/>
  <c r="J301" i="2"/>
  <c r="K305" i="2"/>
  <c r="J305" i="2"/>
  <c r="K309" i="2"/>
  <c r="J309" i="2"/>
  <c r="K313" i="2"/>
  <c r="J313" i="2"/>
  <c r="K325" i="2"/>
  <c r="J325" i="2"/>
  <c r="K329" i="2"/>
  <c r="J329" i="2"/>
  <c r="K57" i="2"/>
  <c r="J57" i="2"/>
  <c r="K61" i="2"/>
  <c r="J61" i="2"/>
  <c r="K69" i="2"/>
  <c r="J69" i="2"/>
  <c r="K73" i="2"/>
  <c r="J73" i="2"/>
  <c r="J96" i="2"/>
  <c r="K96" i="2"/>
  <c r="J104" i="2"/>
  <c r="K104" i="2"/>
  <c r="J116" i="2"/>
  <c r="K116" i="2"/>
  <c r="J120" i="2"/>
  <c r="K120" i="2"/>
  <c r="J132" i="2"/>
  <c r="K132" i="2"/>
  <c r="K31" i="2"/>
  <c r="J31" i="2"/>
  <c r="K35" i="2"/>
  <c r="J35" i="2"/>
  <c r="K89" i="2"/>
  <c r="J89" i="2"/>
  <c r="K93" i="2"/>
  <c r="J93" i="2"/>
  <c r="K97" i="2"/>
  <c r="J97" i="2"/>
  <c r="K101" i="2"/>
  <c r="J101" i="2"/>
  <c r="K105" i="2"/>
  <c r="J105" i="2"/>
  <c r="K109" i="2"/>
  <c r="J109" i="2"/>
  <c r="K113" i="2"/>
  <c r="J113" i="2"/>
  <c r="K117" i="2"/>
  <c r="J117" i="2"/>
  <c r="K121" i="2"/>
  <c r="J121" i="2"/>
  <c r="K125" i="2"/>
  <c r="J125" i="2"/>
  <c r="K129" i="2"/>
  <c r="J129" i="2"/>
  <c r="K133" i="2"/>
  <c r="J133" i="2"/>
  <c r="K137" i="2"/>
  <c r="J137" i="2"/>
  <c r="K141" i="2"/>
  <c r="J141" i="2"/>
  <c r="K145" i="2"/>
  <c r="J145" i="2"/>
  <c r="K149" i="2"/>
  <c r="J149" i="2"/>
  <c r="K153" i="2"/>
  <c r="J153" i="2"/>
  <c r="K157" i="2"/>
  <c r="J157" i="2"/>
  <c r="K161" i="2"/>
  <c r="J161" i="2"/>
  <c r="K165" i="2"/>
  <c r="J165" i="2"/>
  <c r="K169" i="2"/>
  <c r="J169" i="2"/>
  <c r="K188" i="2"/>
  <c r="J188" i="2"/>
  <c r="K192" i="2"/>
  <c r="J192" i="2"/>
  <c r="K200" i="2"/>
  <c r="J200" i="2"/>
  <c r="K204" i="2"/>
  <c r="J204" i="2"/>
  <c r="K223" i="2"/>
  <c r="J223" i="2"/>
  <c r="K227" i="2"/>
  <c r="J227" i="2"/>
  <c r="K235" i="2"/>
  <c r="J235" i="2"/>
  <c r="K239" i="2"/>
  <c r="J239" i="2"/>
  <c r="K247" i="2"/>
  <c r="J247" i="2"/>
  <c r="K251" i="2"/>
  <c r="J251" i="2"/>
  <c r="K259" i="2"/>
  <c r="J259" i="2"/>
  <c r="K263" i="2"/>
  <c r="J263" i="2"/>
  <c r="K271" i="2"/>
  <c r="J271" i="2"/>
  <c r="K275" i="2"/>
  <c r="J275" i="2"/>
  <c r="K283" i="2"/>
  <c r="J283" i="2"/>
  <c r="K287" i="2"/>
  <c r="J287" i="2"/>
  <c r="K295" i="2"/>
  <c r="J295" i="2"/>
  <c r="K299" i="2"/>
  <c r="J299" i="2"/>
  <c r="K307" i="2"/>
  <c r="J307" i="2"/>
  <c r="K311" i="2"/>
  <c r="J311" i="2"/>
  <c r="K319" i="2"/>
  <c r="J319" i="2"/>
  <c r="K323" i="2"/>
  <c r="J323" i="2"/>
  <c r="K331" i="2"/>
  <c r="J331" i="2"/>
  <c r="K335" i="2"/>
  <c r="J335" i="2"/>
  <c r="K343" i="2"/>
  <c r="J343" i="2"/>
  <c r="K347" i="2"/>
  <c r="J347" i="2"/>
  <c r="K355" i="2"/>
  <c r="J355" i="2"/>
  <c r="K359" i="2"/>
  <c r="J359" i="2"/>
  <c r="K367" i="2"/>
  <c r="J367" i="2"/>
  <c r="K371" i="2"/>
  <c r="J371" i="2"/>
  <c r="K379" i="2"/>
  <c r="J379" i="2"/>
  <c r="K383" i="2"/>
  <c r="J383" i="2"/>
  <c r="K475" i="2"/>
  <c r="J475" i="2"/>
  <c r="K479" i="2"/>
  <c r="J479" i="2"/>
  <c r="K571" i="2"/>
  <c r="J571" i="2"/>
  <c r="K575" i="2"/>
  <c r="J575" i="2"/>
  <c r="K583" i="2"/>
  <c r="J583" i="2"/>
  <c r="K587" i="2"/>
  <c r="J587" i="2"/>
  <c r="K595" i="2"/>
  <c r="J595" i="2"/>
  <c r="K599" i="2"/>
  <c r="J599" i="2"/>
  <c r="K668" i="2"/>
  <c r="J668" i="2"/>
  <c r="K672" i="2"/>
  <c r="J672" i="2"/>
  <c r="J764" i="2"/>
  <c r="K764" i="2"/>
  <c r="J768" i="2"/>
  <c r="K768" i="2"/>
  <c r="J812" i="2"/>
  <c r="K812" i="2"/>
  <c r="J816" i="2"/>
  <c r="K816" i="2"/>
  <c r="K860" i="2"/>
  <c r="J860" i="2"/>
  <c r="K864" i="2"/>
  <c r="J864" i="2"/>
  <c r="K643" i="2"/>
  <c r="J643" i="2"/>
  <c r="K647" i="2"/>
  <c r="J647" i="2"/>
  <c r="K667" i="2"/>
  <c r="J667" i="2"/>
  <c r="K671" i="2"/>
  <c r="J671" i="2"/>
  <c r="K679" i="2"/>
  <c r="J679" i="2"/>
  <c r="K683" i="2"/>
  <c r="J683" i="2"/>
  <c r="K691" i="2"/>
  <c r="J691" i="2"/>
  <c r="K695" i="2"/>
  <c r="J695" i="2"/>
  <c r="K703" i="2"/>
  <c r="J703" i="2"/>
  <c r="K707" i="2"/>
  <c r="K727" i="2"/>
  <c r="J727" i="2"/>
  <c r="K731" i="2"/>
  <c r="J731" i="2"/>
  <c r="K739" i="2"/>
  <c r="K743" i="2"/>
  <c r="J743" i="2"/>
  <c r="K763" i="2"/>
  <c r="J763" i="2"/>
  <c r="K767" i="2"/>
  <c r="J767" i="2"/>
  <c r="K775" i="2"/>
  <c r="J775" i="2"/>
  <c r="K779" i="2"/>
  <c r="J779" i="2"/>
  <c r="K787" i="2"/>
  <c r="J787" i="2"/>
  <c r="K791" i="2"/>
  <c r="J791" i="2"/>
  <c r="K799" i="2"/>
  <c r="J799" i="2"/>
  <c r="K803" i="2"/>
  <c r="J803" i="2"/>
  <c r="K811" i="2"/>
  <c r="J811" i="2"/>
  <c r="K815" i="2"/>
  <c r="J815" i="2"/>
  <c r="K823" i="2"/>
  <c r="J823" i="2"/>
  <c r="K827" i="2"/>
  <c r="J827" i="2"/>
  <c r="K847" i="2"/>
  <c r="J847" i="2"/>
  <c r="K851" i="2"/>
  <c r="J851" i="2"/>
  <c r="K859" i="2"/>
  <c r="J859" i="2"/>
  <c r="K863" i="2"/>
  <c r="J863" i="2"/>
  <c r="K871" i="2"/>
  <c r="J871" i="2"/>
  <c r="K875" i="2"/>
  <c r="J875" i="2"/>
  <c r="K883" i="2"/>
  <c r="J883" i="2"/>
  <c r="K887" i="2"/>
  <c r="J887" i="2"/>
  <c r="K895" i="2"/>
  <c r="J895" i="2"/>
  <c r="K899" i="2"/>
  <c r="J899" i="2"/>
  <c r="K907" i="2"/>
  <c r="J907" i="2"/>
  <c r="K911" i="2"/>
  <c r="J911" i="2"/>
  <c r="K919" i="2"/>
  <c r="J919" i="2"/>
  <c r="K923" i="2"/>
  <c r="J923" i="2"/>
  <c r="K931" i="2"/>
  <c r="J931" i="2"/>
  <c r="K935" i="2"/>
  <c r="J935" i="2"/>
  <c r="A951" i="2"/>
  <c r="K951" i="2"/>
  <c r="J951" i="2"/>
  <c r="K955" i="2"/>
  <c r="J955" i="2"/>
  <c r="K959" i="2"/>
  <c r="J959" i="2"/>
  <c r="K963" i="2"/>
  <c r="J963" i="2"/>
  <c r="K967" i="2"/>
  <c r="J967" i="2"/>
  <c r="K971" i="2"/>
  <c r="J971" i="2"/>
  <c r="K975" i="2"/>
  <c r="J975" i="2"/>
  <c r="K979" i="2"/>
  <c r="J979" i="2"/>
  <c r="K983" i="2"/>
  <c r="J983" i="2"/>
  <c r="K987" i="2"/>
  <c r="J987" i="2"/>
  <c r="K1003" i="2"/>
  <c r="J1003" i="2"/>
  <c r="K1007" i="2"/>
  <c r="J1007" i="2"/>
  <c r="K1011" i="2"/>
  <c r="J1011" i="2"/>
  <c r="K1015" i="2"/>
  <c r="J1015" i="2"/>
  <c r="K1019" i="2"/>
  <c r="J1019" i="2"/>
  <c r="K1023" i="2"/>
  <c r="J1023" i="2"/>
  <c r="K1039" i="2"/>
  <c r="J1039" i="2"/>
  <c r="K1043" i="2"/>
  <c r="J1043" i="2"/>
  <c r="K1047" i="2"/>
  <c r="J1047" i="2"/>
  <c r="K1051" i="2"/>
  <c r="J1051" i="2"/>
  <c r="K1055" i="2"/>
  <c r="J1055" i="2"/>
  <c r="K1059" i="2"/>
  <c r="J1059" i="2"/>
  <c r="K896" i="2"/>
  <c r="J896" i="2"/>
  <c r="K900" i="2"/>
  <c r="J900" i="2"/>
  <c r="K908" i="2"/>
  <c r="J908" i="2"/>
  <c r="K912" i="2"/>
  <c r="J912" i="2"/>
  <c r="K920" i="2"/>
  <c r="J920" i="2"/>
  <c r="K924" i="2"/>
  <c r="J924" i="2"/>
  <c r="K932" i="2"/>
  <c r="J932" i="2"/>
  <c r="K936" i="2"/>
  <c r="J936" i="2"/>
  <c r="K956" i="2"/>
  <c r="J956" i="2"/>
  <c r="K960" i="2"/>
  <c r="J960" i="2"/>
  <c r="K968" i="2"/>
  <c r="J968" i="2"/>
  <c r="K972" i="2"/>
  <c r="J972" i="2"/>
  <c r="K980" i="2"/>
  <c r="J980" i="2"/>
  <c r="K984" i="2"/>
  <c r="J984" i="2"/>
  <c r="K1004" i="2"/>
  <c r="J1004" i="2"/>
  <c r="K1008" i="2"/>
  <c r="J1008" i="2"/>
  <c r="K1016" i="2"/>
  <c r="J1016" i="2"/>
  <c r="K1020" i="2"/>
  <c r="J1020" i="2"/>
  <c r="K1040" i="2"/>
  <c r="J1040" i="2"/>
  <c r="K1044" i="2"/>
  <c r="J1044" i="2"/>
  <c r="K1052" i="2"/>
  <c r="J1052" i="2"/>
  <c r="K1056" i="2"/>
  <c r="J1056" i="2"/>
  <c r="J707" i="2"/>
  <c r="K349" i="2"/>
  <c r="K361" i="2"/>
  <c r="K377" i="2"/>
  <c r="K405" i="2"/>
  <c r="K413" i="2"/>
  <c r="K417" i="2"/>
  <c r="K421" i="2"/>
  <c r="K425" i="2"/>
  <c r="K429" i="2"/>
  <c r="K437" i="2"/>
  <c r="K441" i="2"/>
  <c r="K445" i="2"/>
  <c r="K449" i="2"/>
  <c r="K453" i="2"/>
  <c r="K457" i="2"/>
  <c r="K473" i="2"/>
  <c r="K477" i="2"/>
  <c r="K481" i="2"/>
  <c r="K497" i="2"/>
  <c r="K501" i="2"/>
  <c r="K505" i="2"/>
  <c r="K509" i="2"/>
  <c r="K513" i="2"/>
  <c r="K517" i="2"/>
  <c r="K521" i="2"/>
  <c r="K525" i="2"/>
  <c r="K529" i="2"/>
  <c r="K533" i="2"/>
  <c r="K537" i="2"/>
  <c r="K541" i="2"/>
  <c r="K545" i="2"/>
  <c r="K549" i="2"/>
  <c r="K553" i="2"/>
  <c r="K569" i="2"/>
  <c r="J569" i="2"/>
  <c r="K573" i="2"/>
  <c r="J573" i="2"/>
  <c r="K577" i="2"/>
  <c r="J577" i="2"/>
  <c r="K581" i="2"/>
  <c r="J581" i="2"/>
  <c r="K585" i="2"/>
  <c r="J585" i="2"/>
  <c r="K589" i="2"/>
  <c r="J589" i="2"/>
  <c r="K593" i="2"/>
  <c r="J593" i="2"/>
  <c r="K597" i="2"/>
  <c r="J597" i="2"/>
  <c r="K601" i="2"/>
  <c r="J601" i="2"/>
  <c r="K617" i="2"/>
  <c r="J617" i="2"/>
  <c r="K621" i="2"/>
  <c r="J621" i="2"/>
  <c r="K625" i="2"/>
  <c r="J625" i="2"/>
  <c r="K629" i="2"/>
  <c r="J629" i="2"/>
  <c r="K633" i="2"/>
  <c r="J633" i="2"/>
  <c r="K637" i="2"/>
  <c r="J637" i="2"/>
  <c r="K641" i="2"/>
  <c r="J641" i="2"/>
  <c r="K645" i="2"/>
  <c r="J645" i="2"/>
  <c r="K649" i="2"/>
  <c r="J649" i="2"/>
  <c r="K665" i="2"/>
  <c r="J665" i="2"/>
  <c r="K669" i="2"/>
  <c r="J669" i="2"/>
  <c r="K673" i="2"/>
  <c r="J673" i="2"/>
  <c r="K677" i="2"/>
  <c r="J677" i="2"/>
  <c r="K681" i="2"/>
  <c r="J681" i="2"/>
  <c r="K685" i="2"/>
  <c r="J685" i="2"/>
  <c r="K689" i="2"/>
  <c r="J689" i="2"/>
  <c r="K693" i="2"/>
  <c r="J693" i="2"/>
  <c r="K697" i="2"/>
  <c r="J697" i="2"/>
  <c r="K701" i="2"/>
  <c r="J701" i="2"/>
  <c r="K705" i="2"/>
  <c r="J705" i="2"/>
  <c r="K709" i="2"/>
  <c r="J709" i="2"/>
  <c r="K725" i="2"/>
  <c r="J725" i="2"/>
  <c r="K729" i="2"/>
  <c r="K733" i="2"/>
  <c r="J733" i="2"/>
  <c r="K737" i="2"/>
  <c r="J737" i="2"/>
  <c r="K741" i="2"/>
  <c r="J741" i="2"/>
  <c r="K745" i="2"/>
  <c r="K761" i="2"/>
  <c r="K765" i="2"/>
  <c r="J765" i="2"/>
  <c r="K769" i="2"/>
  <c r="J769" i="2"/>
  <c r="K773" i="2"/>
  <c r="J773" i="2"/>
  <c r="K777" i="2"/>
  <c r="J777" i="2"/>
  <c r="K781" i="2"/>
  <c r="J781" i="2"/>
  <c r="K785" i="2"/>
  <c r="J785" i="2"/>
  <c r="K789" i="2"/>
  <c r="J789" i="2"/>
  <c r="K793" i="2"/>
  <c r="J793" i="2"/>
  <c r="K797" i="2"/>
  <c r="J797" i="2"/>
  <c r="K801" i="2"/>
  <c r="J801" i="2"/>
  <c r="K805" i="2"/>
  <c r="J805" i="2"/>
  <c r="K809" i="2"/>
  <c r="J809" i="2"/>
  <c r="K813" i="2"/>
  <c r="J813" i="2"/>
  <c r="K817" i="2"/>
  <c r="J817" i="2"/>
  <c r="K821" i="2"/>
  <c r="J821" i="2"/>
  <c r="K825" i="2"/>
  <c r="J825" i="2"/>
  <c r="K829" i="2"/>
  <c r="J829" i="2"/>
  <c r="K845" i="2"/>
  <c r="J845" i="2"/>
  <c r="K849" i="2"/>
  <c r="J849" i="2"/>
  <c r="K853" i="2"/>
  <c r="J853" i="2"/>
  <c r="K857" i="2"/>
  <c r="J857" i="2"/>
  <c r="K861" i="2"/>
  <c r="J861" i="2"/>
  <c r="K865" i="2"/>
  <c r="J865" i="2"/>
  <c r="K869" i="2"/>
  <c r="J869" i="2"/>
  <c r="K873" i="2"/>
  <c r="J873" i="2"/>
  <c r="K877" i="2"/>
  <c r="J877" i="2"/>
  <c r="K881" i="2"/>
  <c r="J881" i="2"/>
  <c r="K885" i="2"/>
  <c r="J885" i="2"/>
  <c r="K889" i="2"/>
  <c r="J889" i="2"/>
  <c r="K893" i="2"/>
  <c r="J893" i="2"/>
  <c r="K897" i="2"/>
  <c r="J897" i="2"/>
  <c r="K901" i="2"/>
  <c r="J901" i="2"/>
  <c r="K905" i="2"/>
  <c r="J905" i="2"/>
  <c r="K909" i="2"/>
  <c r="J909" i="2"/>
  <c r="K913" i="2"/>
  <c r="J913" i="2"/>
  <c r="K917" i="2"/>
  <c r="J917" i="2"/>
  <c r="K921" i="2"/>
  <c r="J921" i="2"/>
  <c r="K925" i="2"/>
  <c r="J925" i="2"/>
  <c r="K929" i="2"/>
  <c r="J929" i="2"/>
  <c r="K933" i="2"/>
  <c r="J933" i="2"/>
  <c r="K937" i="2"/>
  <c r="J937" i="2"/>
  <c r="K957" i="2"/>
  <c r="J957" i="2"/>
  <c r="K961" i="2"/>
  <c r="J961" i="2"/>
  <c r="K969" i="2"/>
  <c r="J969" i="2"/>
  <c r="K973" i="2"/>
  <c r="J973" i="2"/>
  <c r="K981" i="2"/>
  <c r="J981" i="2"/>
  <c r="K985" i="2"/>
  <c r="J985" i="2"/>
  <c r="K1005" i="2"/>
  <c r="J1005" i="2"/>
  <c r="K1009" i="2"/>
  <c r="J1009" i="2"/>
  <c r="K1017" i="2"/>
  <c r="J1017" i="2"/>
  <c r="K1021" i="2"/>
  <c r="J1021" i="2"/>
  <c r="K1041" i="2"/>
  <c r="J1041" i="2"/>
  <c r="K1045" i="2"/>
  <c r="J1045" i="2"/>
  <c r="K1053" i="2"/>
  <c r="J1053" i="2"/>
  <c r="K1057" i="2"/>
  <c r="J1057" i="2"/>
  <c r="J361" i="2"/>
  <c r="J377" i="2"/>
  <c r="K341" i="2"/>
  <c r="K345" i="2"/>
  <c r="K353" i="2"/>
  <c r="K357" i="2"/>
  <c r="K365" i="2"/>
  <c r="K369" i="2"/>
  <c r="K373" i="2"/>
  <c r="K381" i="2"/>
  <c r="K385" i="2"/>
  <c r="K401" i="2"/>
  <c r="K409" i="2"/>
  <c r="K433" i="2"/>
  <c r="K30" i="2"/>
  <c r="K34" i="2"/>
  <c r="K38" i="2"/>
  <c r="K54" i="2"/>
  <c r="K58" i="2"/>
  <c r="K62" i="2"/>
  <c r="K66" i="2"/>
  <c r="K70" i="2"/>
  <c r="K74" i="2"/>
  <c r="K90" i="2"/>
  <c r="K94" i="2"/>
  <c r="K98" i="2"/>
  <c r="K102" i="2"/>
  <c r="K106" i="2"/>
  <c r="K110" i="2"/>
  <c r="K114" i="2"/>
  <c r="K118" i="2"/>
  <c r="K122" i="2"/>
  <c r="K126" i="2"/>
  <c r="K130" i="2"/>
  <c r="K134" i="2"/>
  <c r="K138" i="2"/>
  <c r="K142" i="2"/>
  <c r="K146" i="2"/>
  <c r="K150" i="2"/>
  <c r="K154" i="2"/>
  <c r="K158" i="2"/>
  <c r="K162" i="2"/>
  <c r="K166" i="2"/>
  <c r="K170" i="2"/>
  <c r="K186" i="2"/>
  <c r="K190" i="2"/>
  <c r="K194" i="2"/>
  <c r="K198" i="2"/>
  <c r="K202" i="2"/>
  <c r="K206" i="2"/>
  <c r="K222" i="2"/>
  <c r="K226" i="2"/>
  <c r="K230" i="2"/>
  <c r="K234" i="2"/>
  <c r="K238" i="2"/>
  <c r="K242" i="2"/>
  <c r="K246" i="2"/>
  <c r="K250" i="2"/>
  <c r="K254" i="2"/>
  <c r="K258" i="2"/>
  <c r="K262" i="2"/>
  <c r="K266" i="2"/>
  <c r="K270" i="2"/>
  <c r="K274" i="2"/>
  <c r="K278" i="2"/>
  <c r="K282" i="2"/>
  <c r="K286" i="2"/>
  <c r="K290" i="2"/>
  <c r="K294" i="2"/>
  <c r="K298" i="2"/>
  <c r="K302" i="2"/>
  <c r="K306" i="2"/>
  <c r="K310" i="2"/>
  <c r="K314" i="2"/>
  <c r="K318" i="2"/>
  <c r="K322" i="2"/>
  <c r="K326" i="2"/>
  <c r="K330" i="2"/>
  <c r="K334" i="2"/>
  <c r="K338" i="2"/>
  <c r="K342" i="2"/>
  <c r="K346" i="2"/>
  <c r="K350" i="2"/>
  <c r="K354" i="2"/>
  <c r="K358" i="2"/>
  <c r="K362" i="2"/>
  <c r="K366" i="2"/>
  <c r="K370" i="2"/>
  <c r="K374" i="2"/>
  <c r="K378" i="2"/>
  <c r="K382" i="2"/>
  <c r="K386" i="2"/>
  <c r="K402" i="2"/>
  <c r="K406" i="2"/>
  <c r="K410" i="2"/>
  <c r="K414" i="2"/>
  <c r="K418" i="2"/>
  <c r="K422" i="2"/>
  <c r="K426" i="2"/>
  <c r="K430" i="2"/>
  <c r="K434" i="2"/>
  <c r="K438" i="2"/>
  <c r="K442" i="2"/>
  <c r="K446" i="2"/>
  <c r="K450" i="2"/>
  <c r="K454" i="2"/>
  <c r="K458" i="2"/>
  <c r="K474" i="2"/>
  <c r="K478" i="2"/>
  <c r="K482" i="2"/>
  <c r="K498" i="2"/>
  <c r="K502" i="2"/>
  <c r="K506" i="2"/>
  <c r="K510" i="2"/>
  <c r="K514" i="2"/>
  <c r="K518" i="2"/>
  <c r="K522" i="2"/>
  <c r="K526" i="2"/>
  <c r="K530" i="2"/>
  <c r="K534" i="2"/>
  <c r="K538" i="2"/>
  <c r="K542" i="2"/>
  <c r="K546" i="2"/>
  <c r="K550" i="2"/>
  <c r="K554" i="2"/>
  <c r="K570" i="2"/>
  <c r="K574" i="2"/>
  <c r="K578" i="2"/>
  <c r="K582" i="2"/>
  <c r="K586" i="2"/>
  <c r="K590" i="2"/>
  <c r="K594" i="2"/>
  <c r="K598" i="2"/>
  <c r="K602" i="2"/>
  <c r="K618" i="2"/>
  <c r="K622" i="2"/>
  <c r="K626" i="2"/>
  <c r="K630" i="2"/>
  <c r="K634" i="2"/>
  <c r="K638" i="2"/>
  <c r="K642" i="2"/>
  <c r="K646" i="2"/>
  <c r="K650" i="2"/>
  <c r="K666" i="2"/>
  <c r="K670" i="2"/>
  <c r="K674" i="2"/>
  <c r="K678" i="2"/>
  <c r="K682" i="2"/>
  <c r="K686" i="2"/>
  <c r="K690" i="2"/>
  <c r="K694" i="2"/>
  <c r="K698" i="2"/>
  <c r="K702" i="2"/>
  <c r="K706" i="2"/>
  <c r="J706" i="2"/>
  <c r="K710" i="2"/>
  <c r="J710" i="2"/>
  <c r="K726" i="2"/>
  <c r="J726" i="2"/>
  <c r="K730" i="2"/>
  <c r="J730" i="2"/>
  <c r="K734" i="2"/>
  <c r="K738" i="2"/>
  <c r="J738" i="2"/>
  <c r="K742" i="2"/>
  <c r="J742" i="2"/>
  <c r="K746" i="2"/>
  <c r="J746" i="2"/>
  <c r="K762" i="2"/>
  <c r="J762" i="2"/>
  <c r="K766" i="2"/>
  <c r="J766" i="2"/>
  <c r="K770" i="2"/>
  <c r="J770" i="2"/>
  <c r="K774" i="2"/>
  <c r="J774" i="2"/>
  <c r="K778" i="2"/>
  <c r="J778" i="2"/>
  <c r="K782" i="2"/>
  <c r="J782" i="2"/>
  <c r="K786" i="2"/>
  <c r="J786" i="2"/>
  <c r="K790" i="2"/>
  <c r="J790" i="2"/>
  <c r="K794" i="2"/>
  <c r="J794" i="2"/>
  <c r="K798" i="2"/>
  <c r="J798" i="2"/>
  <c r="K802" i="2"/>
  <c r="J802" i="2"/>
  <c r="K806" i="2"/>
  <c r="J806" i="2"/>
  <c r="K810" i="2"/>
  <c r="J810" i="2"/>
  <c r="K814" i="2"/>
  <c r="J814" i="2"/>
  <c r="K818" i="2"/>
  <c r="J818" i="2"/>
  <c r="K822" i="2"/>
  <c r="J822" i="2"/>
  <c r="K826" i="2"/>
  <c r="J826" i="2"/>
  <c r="K830" i="2"/>
  <c r="J830" i="2"/>
  <c r="K846" i="2"/>
  <c r="J846" i="2"/>
  <c r="K850" i="2"/>
  <c r="J850" i="2"/>
  <c r="K854" i="2"/>
  <c r="J854" i="2"/>
  <c r="K858" i="2"/>
  <c r="J858" i="2"/>
  <c r="K862" i="2"/>
  <c r="J862" i="2"/>
  <c r="K866" i="2"/>
  <c r="J866" i="2"/>
  <c r="K870" i="2"/>
  <c r="J870" i="2"/>
  <c r="K874" i="2"/>
  <c r="J874" i="2"/>
  <c r="K878" i="2"/>
  <c r="J878" i="2"/>
  <c r="K882" i="2"/>
  <c r="J882" i="2"/>
  <c r="K886" i="2"/>
  <c r="J886" i="2"/>
  <c r="K890" i="2"/>
  <c r="J890" i="2"/>
  <c r="K894" i="2"/>
  <c r="J894" i="2"/>
  <c r="K898" i="2"/>
  <c r="J898" i="2"/>
  <c r="K902" i="2"/>
  <c r="J902" i="2"/>
  <c r="K906" i="2"/>
  <c r="J906" i="2"/>
  <c r="K910" i="2"/>
  <c r="J910" i="2"/>
  <c r="K914" i="2"/>
  <c r="J914" i="2"/>
  <c r="K918" i="2"/>
  <c r="J918" i="2"/>
  <c r="K922" i="2"/>
  <c r="J922" i="2"/>
  <c r="K926" i="2"/>
  <c r="J926" i="2"/>
  <c r="K930" i="2"/>
  <c r="J930" i="2"/>
  <c r="K934" i="2"/>
  <c r="J934" i="2"/>
  <c r="K938" i="2"/>
  <c r="J938" i="2"/>
  <c r="K954" i="2"/>
  <c r="J954" i="2"/>
  <c r="K958" i="2"/>
  <c r="J958" i="2"/>
  <c r="K962" i="2"/>
  <c r="J962" i="2"/>
  <c r="K966" i="2"/>
  <c r="J966" i="2"/>
  <c r="K970" i="2"/>
  <c r="J970" i="2"/>
  <c r="K974" i="2"/>
  <c r="J974" i="2"/>
  <c r="K978" i="2"/>
  <c r="J978" i="2"/>
  <c r="K982" i="2"/>
  <c r="J982" i="2"/>
  <c r="K986" i="2"/>
  <c r="J986" i="2"/>
  <c r="K1002" i="2"/>
  <c r="J1002" i="2"/>
  <c r="K1006" i="2"/>
  <c r="J1006" i="2"/>
  <c r="K1010" i="2"/>
  <c r="J1010" i="2"/>
  <c r="K1014" i="2"/>
  <c r="J1014" i="2"/>
  <c r="K1018" i="2"/>
  <c r="J1018" i="2"/>
  <c r="K1022" i="2"/>
  <c r="J1022" i="2"/>
  <c r="K1038" i="2"/>
  <c r="J1038" i="2"/>
  <c r="K1042" i="2"/>
  <c r="J1042" i="2"/>
  <c r="K1046" i="2"/>
  <c r="J1046" i="2"/>
  <c r="K1050" i="2"/>
  <c r="J1050" i="2"/>
  <c r="K1054" i="2"/>
  <c r="J1054" i="2"/>
  <c r="K1058" i="2"/>
  <c r="J1058" i="2"/>
  <c r="J30" i="2"/>
  <c r="J34" i="2"/>
  <c r="J38" i="2"/>
  <c r="J58" i="2"/>
  <c r="J74" i="2"/>
  <c r="J90" i="2"/>
  <c r="J106" i="2"/>
  <c r="J122" i="2"/>
  <c r="J138" i="2"/>
  <c r="J154" i="2"/>
  <c r="J170" i="2"/>
  <c r="J186" i="2"/>
  <c r="J202" i="2"/>
  <c r="J234" i="2"/>
  <c r="J250" i="2"/>
  <c r="J266" i="2"/>
  <c r="J282" i="2"/>
  <c r="J298" i="2"/>
  <c r="J314" i="2"/>
  <c r="J330" i="2"/>
  <c r="J341" i="2"/>
  <c r="J346" i="2"/>
  <c r="J357" i="2"/>
  <c r="J362" i="2"/>
  <c r="J373" i="2"/>
  <c r="J378" i="2"/>
  <c r="J405" i="2"/>
  <c r="J413" i="2"/>
  <c r="J421" i="2"/>
  <c r="J429" i="2"/>
  <c r="J437" i="2"/>
  <c r="J445" i="2"/>
  <c r="J453" i="2"/>
  <c r="J477" i="2"/>
  <c r="J501" i="2"/>
  <c r="J509" i="2"/>
  <c r="J517" i="2"/>
  <c r="J525" i="2"/>
  <c r="J533" i="2"/>
  <c r="J541" i="2"/>
  <c r="J549" i="2"/>
  <c r="J570" i="2"/>
  <c r="J586" i="2"/>
  <c r="J602" i="2"/>
  <c r="J618" i="2"/>
  <c r="J634" i="2"/>
  <c r="J650" i="2"/>
  <c r="J666" i="2"/>
  <c r="J682" i="2"/>
  <c r="J698" i="2"/>
  <c r="J739" i="2"/>
  <c r="J761" i="2"/>
  <c r="F1049" i="2"/>
  <c r="F1037" i="2"/>
  <c r="F1035" i="2"/>
  <c r="F1034" i="2"/>
  <c r="F998" i="2" s="1"/>
  <c r="F997" i="2"/>
  <c r="F996" i="2"/>
  <c r="F1030" i="2"/>
  <c r="F1029" i="2"/>
  <c r="F1028" i="2"/>
  <c r="F1026" i="2"/>
  <c r="F990" i="2" s="1"/>
  <c r="F1013" i="2"/>
  <c r="F1001" i="2"/>
  <c r="F992" i="2"/>
  <c r="F977" i="2"/>
  <c r="F965" i="2"/>
  <c r="F953" i="2"/>
  <c r="F950" i="2"/>
  <c r="F949" i="2"/>
  <c r="F948" i="2"/>
  <c r="F947" i="2"/>
  <c r="F946" i="2"/>
  <c r="F945" i="2"/>
  <c r="F944" i="2"/>
  <c r="F943" i="2"/>
  <c r="F942" i="2"/>
  <c r="F941" i="2"/>
  <c r="F928" i="2"/>
  <c r="F916" i="2"/>
  <c r="F904" i="2"/>
  <c r="F892" i="2"/>
  <c r="F880" i="2"/>
  <c r="F868" i="2"/>
  <c r="F856" i="2"/>
  <c r="F844" i="2"/>
  <c r="F842" i="2"/>
  <c r="F841" i="2"/>
  <c r="F757" i="2" s="1"/>
  <c r="F840" i="2"/>
  <c r="F839" i="2"/>
  <c r="F755" i="2" s="1"/>
  <c r="F838" i="2"/>
  <c r="F837" i="2"/>
  <c r="F836" i="2"/>
  <c r="F835" i="2"/>
  <c r="F751" i="2" s="1"/>
  <c r="F834" i="2"/>
  <c r="F833" i="2"/>
  <c r="F820" i="2"/>
  <c r="F808" i="2"/>
  <c r="F796" i="2"/>
  <c r="F784" i="2"/>
  <c r="F772" i="2"/>
  <c r="F760" i="2"/>
  <c r="F736" i="2"/>
  <c r="F724" i="2"/>
  <c r="F722" i="2"/>
  <c r="F721" i="2"/>
  <c r="F720" i="2"/>
  <c r="F719" i="2"/>
  <c r="F718" i="2"/>
  <c r="F717" i="2"/>
  <c r="F716" i="2"/>
  <c r="F715" i="2"/>
  <c r="F714" i="2"/>
  <c r="F713" i="2"/>
  <c r="F700" i="2"/>
  <c r="F688" i="2"/>
  <c r="F676" i="2"/>
  <c r="F664" i="2"/>
  <c r="F662" i="2"/>
  <c r="F661" i="2"/>
  <c r="F660" i="2"/>
  <c r="F659" i="2"/>
  <c r="F658" i="2"/>
  <c r="F657" i="2"/>
  <c r="F656" i="2"/>
  <c r="F655" i="2"/>
  <c r="F654" i="2"/>
  <c r="F653" i="2"/>
  <c r="F640" i="2"/>
  <c r="F628" i="2"/>
  <c r="F616" i="2"/>
  <c r="F614" i="2"/>
  <c r="F613" i="2"/>
  <c r="F612" i="2"/>
  <c r="F611" i="2"/>
  <c r="F610" i="2"/>
  <c r="F609" i="2"/>
  <c r="F608" i="2"/>
  <c r="F607" i="2"/>
  <c r="F606" i="2"/>
  <c r="F605" i="2"/>
  <c r="F592" i="2"/>
  <c r="F580" i="2"/>
  <c r="F568" i="2"/>
  <c r="F566" i="2"/>
  <c r="F565" i="2"/>
  <c r="F564" i="2"/>
  <c r="F563" i="2"/>
  <c r="F562" i="2"/>
  <c r="F561" i="2"/>
  <c r="F560" i="2"/>
  <c r="F559" i="2"/>
  <c r="F558" i="2"/>
  <c r="F557" i="2"/>
  <c r="F544" i="2"/>
  <c r="F532" i="2"/>
  <c r="F520" i="2"/>
  <c r="F508" i="2"/>
  <c r="F496" i="2"/>
  <c r="F472" i="2"/>
  <c r="F448" i="2"/>
  <c r="F436" i="2"/>
  <c r="F424" i="2"/>
  <c r="F412" i="2"/>
  <c r="F400" i="2"/>
  <c r="F398" i="2"/>
  <c r="F397" i="2"/>
  <c r="F396" i="2"/>
  <c r="F395" i="2"/>
  <c r="F394" i="2"/>
  <c r="F393" i="2"/>
  <c r="F392" i="2"/>
  <c r="F391" i="2"/>
  <c r="F390" i="2"/>
  <c r="F389" i="2"/>
  <c r="F376" i="2"/>
  <c r="F364" i="2"/>
  <c r="F352" i="2"/>
  <c r="F340" i="2"/>
  <c r="F328" i="2"/>
  <c r="F316" i="2"/>
  <c r="F304" i="2"/>
  <c r="F292" i="2"/>
  <c r="F280" i="2"/>
  <c r="F268" i="2"/>
  <c r="F256" i="2"/>
  <c r="F244" i="2"/>
  <c r="F232" i="2"/>
  <c r="F220" i="2"/>
  <c r="F218" i="2"/>
  <c r="F217" i="2"/>
  <c r="F216" i="2"/>
  <c r="F215" i="2"/>
  <c r="F179" i="2" s="1"/>
  <c r="F214" i="2"/>
  <c r="F178" i="2" s="1"/>
  <c r="F213" i="2"/>
  <c r="F177" i="2" s="1"/>
  <c r="F212" i="2"/>
  <c r="F176" i="2" s="1"/>
  <c r="F211" i="2"/>
  <c r="F175" i="2" s="1"/>
  <c r="F210" i="2"/>
  <c r="F174" i="2" s="1"/>
  <c r="F209" i="2"/>
  <c r="F173" i="2" s="1"/>
  <c r="F196" i="2"/>
  <c r="F184" i="2"/>
  <c r="F182" i="2"/>
  <c r="F180" i="2"/>
  <c r="F160" i="2"/>
  <c r="F148" i="2"/>
  <c r="F136" i="2"/>
  <c r="F124" i="2"/>
  <c r="F112" i="2"/>
  <c r="F100" i="2"/>
  <c r="F88" i="2"/>
  <c r="F86" i="2"/>
  <c r="F85" i="2"/>
  <c r="F84" i="2"/>
  <c r="F83" i="2"/>
  <c r="F82" i="2"/>
  <c r="F81" i="2"/>
  <c r="F45" i="2" s="1"/>
  <c r="F80" i="2"/>
  <c r="F44" i="2" s="1"/>
  <c r="F79" i="2"/>
  <c r="F43" i="2" s="1"/>
  <c r="F78" i="2"/>
  <c r="F42" i="2" s="1"/>
  <c r="F77" i="2"/>
  <c r="F41" i="2" s="1"/>
  <c r="F64" i="2"/>
  <c r="F52" i="2"/>
  <c r="F50" i="2"/>
  <c r="F49" i="2"/>
  <c r="F48" i="2"/>
  <c r="F47" i="2"/>
  <c r="F46" i="2"/>
  <c r="F28" i="2"/>
  <c r="H28" i="2"/>
  <c r="H27" i="2" s="1"/>
  <c r="G28" i="2"/>
  <c r="H52" i="2"/>
  <c r="H51" i="2" s="1"/>
  <c r="G52" i="2"/>
  <c r="H64" i="2"/>
  <c r="H63" i="2" s="1"/>
  <c r="G64" i="2"/>
  <c r="H86" i="2"/>
  <c r="H50" i="2" s="1"/>
  <c r="H26" i="2" s="1"/>
  <c r="G86" i="2"/>
  <c r="H85" i="2"/>
  <c r="H49" i="2" s="1"/>
  <c r="H25" i="2" s="1"/>
  <c r="G85" i="2"/>
  <c r="H84" i="2"/>
  <c r="H48" i="2" s="1"/>
  <c r="H24" i="2" s="1"/>
  <c r="G84" i="2"/>
  <c r="H83" i="2"/>
  <c r="H47" i="2" s="1"/>
  <c r="H23" i="2" s="1"/>
  <c r="G83" i="2"/>
  <c r="H82" i="2"/>
  <c r="H46" i="2" s="1"/>
  <c r="H22" i="2" s="1"/>
  <c r="G82" i="2"/>
  <c r="H81" i="2"/>
  <c r="H45" i="2" s="1"/>
  <c r="H21" i="2" s="1"/>
  <c r="G81" i="2"/>
  <c r="H80" i="2"/>
  <c r="H44" i="2" s="1"/>
  <c r="H20" i="2" s="1"/>
  <c r="G80" i="2"/>
  <c r="H79" i="2"/>
  <c r="H43" i="2" s="1"/>
  <c r="H19" i="2" s="1"/>
  <c r="G79" i="2"/>
  <c r="H78" i="2"/>
  <c r="H42" i="2" s="1"/>
  <c r="H18" i="2" s="1"/>
  <c r="G78" i="2"/>
  <c r="H77" i="2"/>
  <c r="G77" i="2"/>
  <c r="H88" i="2"/>
  <c r="H87" i="2" s="1"/>
  <c r="G88" i="2"/>
  <c r="H100" i="2"/>
  <c r="H99" i="2" s="1"/>
  <c r="G100" i="2"/>
  <c r="H112" i="2"/>
  <c r="H111" i="2" s="1"/>
  <c r="G112" i="2"/>
  <c r="H124" i="2"/>
  <c r="H123" i="2" s="1"/>
  <c r="G124" i="2"/>
  <c r="H136" i="2"/>
  <c r="H135" i="2" s="1"/>
  <c r="G136" i="2"/>
  <c r="H148" i="2"/>
  <c r="H147" i="2" s="1"/>
  <c r="G148" i="2"/>
  <c r="H160" i="2"/>
  <c r="H159" i="2" s="1"/>
  <c r="G160" i="2"/>
  <c r="H184" i="2"/>
  <c r="H183" i="2" s="1"/>
  <c r="G184" i="2"/>
  <c r="H196" i="2"/>
  <c r="H195" i="2" s="1"/>
  <c r="G196" i="2"/>
  <c r="H218" i="2"/>
  <c r="G218" i="2"/>
  <c r="H217" i="2"/>
  <c r="G217" i="2"/>
  <c r="H216" i="2"/>
  <c r="G216" i="2"/>
  <c r="H215" i="2"/>
  <c r="G215" i="2"/>
  <c r="H214" i="2"/>
  <c r="G214" i="2"/>
  <c r="H213" i="2"/>
  <c r="G213" i="2"/>
  <c r="H212" i="2"/>
  <c r="G212" i="2"/>
  <c r="H211" i="2"/>
  <c r="G211" i="2"/>
  <c r="H210" i="2"/>
  <c r="G210" i="2"/>
  <c r="H209" i="2"/>
  <c r="G209" i="2"/>
  <c r="H220" i="2"/>
  <c r="H219" i="2" s="1"/>
  <c r="G220" i="2"/>
  <c r="H232" i="2"/>
  <c r="H231" i="2" s="1"/>
  <c r="G232" i="2"/>
  <c r="H244" i="2"/>
  <c r="H243" i="2" s="1"/>
  <c r="G244" i="2"/>
  <c r="H256" i="2"/>
  <c r="H255" i="2" s="1"/>
  <c r="G256" i="2"/>
  <c r="H268" i="2"/>
  <c r="H267" i="2" s="1"/>
  <c r="G268" i="2"/>
  <c r="H280" i="2"/>
  <c r="H279" i="2" s="1"/>
  <c r="G280" i="2"/>
  <c r="H292" i="2"/>
  <c r="H291" i="2" s="1"/>
  <c r="G292" i="2"/>
  <c r="H304" i="2"/>
  <c r="H303" i="2" s="1"/>
  <c r="G304" i="2"/>
  <c r="H316" i="2"/>
  <c r="H315" i="2" s="1"/>
  <c r="G316" i="2"/>
  <c r="H328" i="2"/>
  <c r="H327" i="2" s="1"/>
  <c r="G328" i="2"/>
  <c r="H340" i="2"/>
  <c r="H339" i="2" s="1"/>
  <c r="G340" i="2"/>
  <c r="H352" i="2"/>
  <c r="H351" i="2" s="1"/>
  <c r="G352" i="2"/>
  <c r="H364" i="2"/>
  <c r="H363" i="2" s="1"/>
  <c r="G364" i="2"/>
  <c r="H376" i="2"/>
  <c r="H375" i="2" s="1"/>
  <c r="G376" i="2"/>
  <c r="H398" i="2"/>
  <c r="G398" i="2"/>
  <c r="H397" i="2"/>
  <c r="G397" i="2"/>
  <c r="H396" i="2"/>
  <c r="G396" i="2"/>
  <c r="H395" i="2"/>
  <c r="G395" i="2"/>
  <c r="H394" i="2"/>
  <c r="G394" i="2"/>
  <c r="H393" i="2"/>
  <c r="G393" i="2"/>
  <c r="H392" i="2"/>
  <c r="G392" i="2"/>
  <c r="H391" i="2"/>
  <c r="G391" i="2"/>
  <c r="H390" i="2"/>
  <c r="G390" i="2"/>
  <c r="H389" i="2"/>
  <c r="G389" i="2"/>
  <c r="H400" i="2"/>
  <c r="H399" i="2" s="1"/>
  <c r="G400" i="2"/>
  <c r="H412" i="2"/>
  <c r="H411" i="2" s="1"/>
  <c r="G412" i="2"/>
  <c r="H424" i="2"/>
  <c r="H423" i="2" s="1"/>
  <c r="G424" i="2"/>
  <c r="H436" i="2"/>
  <c r="H435" i="2" s="1"/>
  <c r="G436" i="2"/>
  <c r="H448" i="2"/>
  <c r="H447" i="2" s="1"/>
  <c r="G448" i="2"/>
  <c r="H472" i="2"/>
  <c r="H471" i="2" s="1"/>
  <c r="G472" i="2"/>
  <c r="H496" i="2"/>
  <c r="H495" i="2" s="1"/>
  <c r="G496" i="2"/>
  <c r="H508" i="2"/>
  <c r="H507" i="2" s="1"/>
  <c r="G508" i="2"/>
  <c r="H520" i="2"/>
  <c r="H519" i="2" s="1"/>
  <c r="G520" i="2"/>
  <c r="H532" i="2"/>
  <c r="H531" i="2" s="1"/>
  <c r="G532" i="2"/>
  <c r="H544" i="2"/>
  <c r="H543" i="2" s="1"/>
  <c r="G544" i="2"/>
  <c r="H566" i="2"/>
  <c r="G566" i="2"/>
  <c r="H565" i="2"/>
  <c r="G565" i="2"/>
  <c r="H564" i="2"/>
  <c r="G564" i="2"/>
  <c r="H563" i="2"/>
  <c r="G563" i="2"/>
  <c r="H562" i="2"/>
  <c r="G562" i="2"/>
  <c r="H561" i="2"/>
  <c r="G561" i="2"/>
  <c r="H560" i="2"/>
  <c r="G560" i="2"/>
  <c r="H559" i="2"/>
  <c r="G559" i="2"/>
  <c r="H558" i="2"/>
  <c r="G558" i="2"/>
  <c r="H557" i="2"/>
  <c r="G557" i="2"/>
  <c r="H568" i="2"/>
  <c r="H567" i="2" s="1"/>
  <c r="G568" i="2"/>
  <c r="H580" i="2"/>
  <c r="H579" i="2" s="1"/>
  <c r="G580" i="2"/>
  <c r="H592" i="2"/>
  <c r="H591" i="2" s="1"/>
  <c r="G592" i="2"/>
  <c r="H614" i="2"/>
  <c r="G614" i="2"/>
  <c r="H613" i="2"/>
  <c r="G613" i="2"/>
  <c r="H612" i="2"/>
  <c r="G612" i="2"/>
  <c r="H611" i="2"/>
  <c r="G611" i="2"/>
  <c r="H610" i="2"/>
  <c r="G610" i="2"/>
  <c r="H609" i="2"/>
  <c r="G609" i="2"/>
  <c r="H608" i="2"/>
  <c r="G608" i="2"/>
  <c r="H607" i="2"/>
  <c r="G607" i="2"/>
  <c r="H606" i="2"/>
  <c r="G606" i="2"/>
  <c r="H605" i="2"/>
  <c r="G605" i="2"/>
  <c r="H616" i="2"/>
  <c r="H615" i="2" s="1"/>
  <c r="G616" i="2"/>
  <c r="H628" i="2"/>
  <c r="H627" i="2" s="1"/>
  <c r="G628" i="2"/>
  <c r="H640" i="2"/>
  <c r="H639" i="2" s="1"/>
  <c r="G640" i="2"/>
  <c r="H662" i="2"/>
  <c r="G662" i="2"/>
  <c r="H661" i="2"/>
  <c r="G661" i="2"/>
  <c r="H660" i="2"/>
  <c r="G660" i="2"/>
  <c r="H659" i="2"/>
  <c r="G659" i="2"/>
  <c r="H658" i="2"/>
  <c r="G658" i="2"/>
  <c r="H657" i="2"/>
  <c r="G657" i="2"/>
  <c r="H656" i="2"/>
  <c r="G656" i="2"/>
  <c r="H655" i="2"/>
  <c r="G655" i="2"/>
  <c r="H654" i="2"/>
  <c r="G654" i="2"/>
  <c r="H653" i="2"/>
  <c r="G653" i="2"/>
  <c r="H664" i="2"/>
  <c r="H663" i="2" s="1"/>
  <c r="G664" i="2"/>
  <c r="H676" i="2"/>
  <c r="H675" i="2" s="1"/>
  <c r="G676" i="2"/>
  <c r="H688" i="2"/>
  <c r="H687" i="2" s="1"/>
  <c r="G688" i="2"/>
  <c r="H700" i="2"/>
  <c r="H699" i="2" s="1"/>
  <c r="G700" i="2"/>
  <c r="H722" i="2"/>
  <c r="G722" i="2"/>
  <c r="H721" i="2"/>
  <c r="G721" i="2"/>
  <c r="H720" i="2"/>
  <c r="G720" i="2"/>
  <c r="H719" i="2"/>
  <c r="G719" i="2"/>
  <c r="H718" i="2"/>
  <c r="G718" i="2"/>
  <c r="H717" i="2"/>
  <c r="G717" i="2"/>
  <c r="H716" i="2"/>
  <c r="G716" i="2"/>
  <c r="H715" i="2"/>
  <c r="G715" i="2"/>
  <c r="H714" i="2"/>
  <c r="G714" i="2"/>
  <c r="H713" i="2"/>
  <c r="G713" i="2"/>
  <c r="H724" i="2"/>
  <c r="H723" i="2" s="1"/>
  <c r="G724" i="2"/>
  <c r="H736" i="2"/>
  <c r="H735" i="2" s="1"/>
  <c r="G736" i="2"/>
  <c r="H760" i="2"/>
  <c r="H759" i="2" s="1"/>
  <c r="G760" i="2"/>
  <c r="H772" i="2"/>
  <c r="H771" i="2" s="1"/>
  <c r="G772" i="2"/>
  <c r="H784" i="2"/>
  <c r="H783" i="2" s="1"/>
  <c r="G784" i="2"/>
  <c r="H796" i="2"/>
  <c r="H795" i="2" s="1"/>
  <c r="G796" i="2"/>
  <c r="H808" i="2"/>
  <c r="H807" i="2" s="1"/>
  <c r="G808" i="2"/>
  <c r="H820" i="2"/>
  <c r="H819" i="2" s="1"/>
  <c r="G820" i="2"/>
  <c r="H842" i="2"/>
  <c r="H758" i="2" s="1"/>
  <c r="G842" i="2"/>
  <c r="H841" i="2"/>
  <c r="H757" i="2" s="1"/>
  <c r="G841" i="2"/>
  <c r="H840" i="2"/>
  <c r="H756" i="2" s="1"/>
  <c r="G840" i="2"/>
  <c r="H839" i="2"/>
  <c r="H755" i="2" s="1"/>
  <c r="G839" i="2"/>
  <c r="H838" i="2"/>
  <c r="H754" i="2" s="1"/>
  <c r="G838" i="2"/>
  <c r="H837" i="2"/>
  <c r="H753" i="2" s="1"/>
  <c r="G837" i="2"/>
  <c r="H836" i="2"/>
  <c r="H752" i="2" s="1"/>
  <c r="G836" i="2"/>
  <c r="H835" i="2"/>
  <c r="H751" i="2" s="1"/>
  <c r="G835" i="2"/>
  <c r="H834" i="2"/>
  <c r="H750" i="2" s="1"/>
  <c r="G834" i="2"/>
  <c r="H833" i="2"/>
  <c r="H749" i="2" s="1"/>
  <c r="G833" i="2"/>
  <c r="H844" i="2"/>
  <c r="H843" i="2" s="1"/>
  <c r="G844" i="2"/>
  <c r="H856" i="2"/>
  <c r="H855" i="2" s="1"/>
  <c r="G856" i="2"/>
  <c r="H868" i="2"/>
  <c r="H867" i="2" s="1"/>
  <c r="G868" i="2"/>
  <c r="H880" i="2"/>
  <c r="H879" i="2" s="1"/>
  <c r="G880" i="2"/>
  <c r="H892" i="2"/>
  <c r="H891" i="2" s="1"/>
  <c r="G892" i="2"/>
  <c r="H904" i="2"/>
  <c r="H903" i="2" s="1"/>
  <c r="G904" i="2"/>
  <c r="H916" i="2"/>
  <c r="H915" i="2" s="1"/>
  <c r="G916" i="2"/>
  <c r="H928" i="2"/>
  <c r="H927" i="2" s="1"/>
  <c r="G928" i="2"/>
  <c r="H950" i="2"/>
  <c r="H949" i="2"/>
  <c r="H948" i="2"/>
  <c r="H947" i="2"/>
  <c r="H946" i="2"/>
  <c r="H945" i="2"/>
  <c r="H944" i="2"/>
  <c r="H943" i="2"/>
  <c r="H942" i="2"/>
  <c r="H941" i="2"/>
  <c r="H953" i="2"/>
  <c r="H952" i="2" s="1"/>
  <c r="G953" i="2"/>
  <c r="H965" i="2"/>
  <c r="H964" i="2" s="1"/>
  <c r="H977" i="2"/>
  <c r="H976" i="2" s="1"/>
  <c r="H999" i="2"/>
  <c r="H998" i="2"/>
  <c r="H997" i="2"/>
  <c r="H996" i="2"/>
  <c r="H995" i="2"/>
  <c r="H994" i="2"/>
  <c r="H993" i="2"/>
  <c r="H992" i="2"/>
  <c r="H991" i="2"/>
  <c r="H990" i="2"/>
  <c r="H1001" i="2"/>
  <c r="H1000" i="2" s="1"/>
  <c r="H1013" i="2"/>
  <c r="H1012" i="2" s="1"/>
  <c r="H1025" i="2"/>
  <c r="H1024" i="2" s="1"/>
  <c r="H1037" i="2"/>
  <c r="H1036" i="2" s="1"/>
  <c r="H1049" i="2"/>
  <c r="H1048" i="2" s="1"/>
  <c r="G977" i="2"/>
  <c r="G1013" i="2"/>
  <c r="G1035" i="2"/>
  <c r="G1034" i="2"/>
  <c r="G1033" i="2"/>
  <c r="G1032" i="2"/>
  <c r="G1031" i="2"/>
  <c r="G1030" i="2"/>
  <c r="G1029" i="2"/>
  <c r="G1028" i="2"/>
  <c r="G1027" i="2"/>
  <c r="G1026" i="2"/>
  <c r="G1037" i="2"/>
  <c r="G950" i="2"/>
  <c r="G949" i="2"/>
  <c r="G948" i="2"/>
  <c r="G947" i="2"/>
  <c r="G946" i="2"/>
  <c r="G945" i="2"/>
  <c r="G944" i="2"/>
  <c r="G943" i="2"/>
  <c r="G942" i="2"/>
  <c r="G941" i="2"/>
  <c r="G965" i="2"/>
  <c r="G1001" i="2"/>
  <c r="G1049" i="2"/>
  <c r="F181" i="2" l="1"/>
  <c r="F491" i="2"/>
  <c r="I948" i="2"/>
  <c r="K948" i="2" s="1"/>
  <c r="I944" i="2"/>
  <c r="K944" i="2" s="1"/>
  <c r="F492" i="2"/>
  <c r="I943" i="2"/>
  <c r="K943" i="2" s="1"/>
  <c r="I947" i="2"/>
  <c r="K947" i="2" s="1"/>
  <c r="F487" i="2"/>
  <c r="F463" i="2" s="1"/>
  <c r="G994" i="2"/>
  <c r="I994" i="2" s="1"/>
  <c r="I1030" i="2"/>
  <c r="K1030" i="2" s="1"/>
  <c r="F17" i="2"/>
  <c r="F25" i="2"/>
  <c r="F111" i="2"/>
  <c r="F159" i="2"/>
  <c r="F195" i="2"/>
  <c r="F231" i="2"/>
  <c r="F279" i="2"/>
  <c r="F327" i="2"/>
  <c r="F375" i="2"/>
  <c r="F411" i="2"/>
  <c r="F471" i="2"/>
  <c r="F1025" i="2"/>
  <c r="F999" i="2"/>
  <c r="I941" i="2"/>
  <c r="K941" i="2" s="1"/>
  <c r="I945" i="2"/>
  <c r="K945" i="2" s="1"/>
  <c r="I949" i="2"/>
  <c r="K949" i="2" s="1"/>
  <c r="G991" i="2"/>
  <c r="I991" i="2" s="1"/>
  <c r="I1027" i="2"/>
  <c r="K1027" i="2" s="1"/>
  <c r="G995" i="2"/>
  <c r="I995" i="2" s="1"/>
  <c r="I1031" i="2"/>
  <c r="K1031" i="2" s="1"/>
  <c r="G999" i="2"/>
  <c r="I999" i="2" s="1"/>
  <c r="I1035" i="2"/>
  <c r="K1035" i="2" s="1"/>
  <c r="F519" i="2"/>
  <c r="F494" i="2"/>
  <c r="F639" i="2"/>
  <c r="F675" i="2"/>
  <c r="F832" i="2"/>
  <c r="F749" i="2"/>
  <c r="F753" i="2"/>
  <c r="F867" i="2"/>
  <c r="F915" i="2"/>
  <c r="J943" i="2"/>
  <c r="J947" i="2"/>
  <c r="F952" i="2"/>
  <c r="G964" i="2"/>
  <c r="I964" i="2" s="1"/>
  <c r="I965" i="2"/>
  <c r="K965" i="2" s="1"/>
  <c r="G998" i="2"/>
  <c r="I998" i="2" s="1"/>
  <c r="K998" i="2" s="1"/>
  <c r="I1034" i="2"/>
  <c r="K1034" i="2" s="1"/>
  <c r="I950" i="2"/>
  <c r="K950" i="2" s="1"/>
  <c r="G1012" i="2"/>
  <c r="I1012" i="2" s="1"/>
  <c r="I1013" i="2"/>
  <c r="K1013" i="2" s="1"/>
  <c r="F795" i="2"/>
  <c r="G1048" i="2"/>
  <c r="I1048" i="2" s="1"/>
  <c r="I1049" i="2"/>
  <c r="I942" i="2"/>
  <c r="K942" i="2" s="1"/>
  <c r="I946" i="2"/>
  <c r="K946" i="2" s="1"/>
  <c r="G992" i="2"/>
  <c r="I992" i="2" s="1"/>
  <c r="K992" i="2" s="1"/>
  <c r="I1028" i="2"/>
  <c r="K1028" i="2" s="1"/>
  <c r="G996" i="2"/>
  <c r="I996" i="2" s="1"/>
  <c r="K996" i="2" s="1"/>
  <c r="I1032" i="2"/>
  <c r="K1032" i="2" s="1"/>
  <c r="G1000" i="2"/>
  <c r="I1000" i="2" s="1"/>
  <c r="I1001" i="2"/>
  <c r="K1001" i="2" s="1"/>
  <c r="G1036" i="2"/>
  <c r="I1036" i="2" s="1"/>
  <c r="I1037" i="2"/>
  <c r="K1037" i="2" s="1"/>
  <c r="G993" i="2"/>
  <c r="I993" i="2" s="1"/>
  <c r="I1029" i="2"/>
  <c r="K1029" i="2" s="1"/>
  <c r="G997" i="2"/>
  <c r="I997" i="2" s="1"/>
  <c r="K997" i="2" s="1"/>
  <c r="I1033" i="2"/>
  <c r="K1033" i="2" s="1"/>
  <c r="G976" i="2"/>
  <c r="I976" i="2" s="1"/>
  <c r="I977" i="2"/>
  <c r="K977" i="2" s="1"/>
  <c r="G915" i="2"/>
  <c r="I915" i="2" s="1"/>
  <c r="I916" i="2"/>
  <c r="K916" i="2" s="1"/>
  <c r="G891" i="2"/>
  <c r="I891" i="2" s="1"/>
  <c r="I892" i="2"/>
  <c r="K892" i="2" s="1"/>
  <c r="G867" i="2"/>
  <c r="I867" i="2" s="1"/>
  <c r="I868" i="2"/>
  <c r="K868" i="2" s="1"/>
  <c r="G843" i="2"/>
  <c r="I843" i="2" s="1"/>
  <c r="I844" i="2"/>
  <c r="K844" i="2" s="1"/>
  <c r="G750" i="2"/>
  <c r="I750" i="2" s="1"/>
  <c r="I834" i="2"/>
  <c r="K834" i="2" s="1"/>
  <c r="G752" i="2"/>
  <c r="I752" i="2" s="1"/>
  <c r="I836" i="2"/>
  <c r="K836" i="2" s="1"/>
  <c r="G754" i="2"/>
  <c r="I754" i="2" s="1"/>
  <c r="I838" i="2"/>
  <c r="K838" i="2" s="1"/>
  <c r="G756" i="2"/>
  <c r="I756" i="2" s="1"/>
  <c r="I840" i="2"/>
  <c r="K840" i="2" s="1"/>
  <c r="G758" i="2"/>
  <c r="I758" i="2" s="1"/>
  <c r="I842" i="2"/>
  <c r="K842" i="2" s="1"/>
  <c r="G807" i="2"/>
  <c r="I807" i="2" s="1"/>
  <c r="I808" i="2"/>
  <c r="K808" i="2" s="1"/>
  <c r="G783" i="2"/>
  <c r="I783" i="2" s="1"/>
  <c r="I784" i="2"/>
  <c r="K784" i="2" s="1"/>
  <c r="G759" i="2"/>
  <c r="I759" i="2" s="1"/>
  <c r="I760" i="2"/>
  <c r="K760" i="2" s="1"/>
  <c r="G723" i="2"/>
  <c r="I723" i="2" s="1"/>
  <c r="I724" i="2"/>
  <c r="K724" i="2" s="1"/>
  <c r="I714" i="2"/>
  <c r="K714" i="2" s="1"/>
  <c r="I716" i="2"/>
  <c r="K716" i="2" s="1"/>
  <c r="I718" i="2"/>
  <c r="K718" i="2" s="1"/>
  <c r="I720" i="2"/>
  <c r="K720" i="2" s="1"/>
  <c r="I722" i="2"/>
  <c r="K722" i="2" s="1"/>
  <c r="G687" i="2"/>
  <c r="I687" i="2" s="1"/>
  <c r="I688" i="2"/>
  <c r="K688" i="2" s="1"/>
  <c r="G663" i="2"/>
  <c r="I663" i="2" s="1"/>
  <c r="I664" i="2"/>
  <c r="K664" i="2" s="1"/>
  <c r="I654" i="2"/>
  <c r="K654" i="2" s="1"/>
  <c r="I656" i="2"/>
  <c r="K656" i="2" s="1"/>
  <c r="I658" i="2"/>
  <c r="K658" i="2" s="1"/>
  <c r="I660" i="2"/>
  <c r="K660" i="2" s="1"/>
  <c r="I662" i="2"/>
  <c r="K662" i="2" s="1"/>
  <c r="G627" i="2"/>
  <c r="I627" i="2" s="1"/>
  <c r="I628" i="2"/>
  <c r="K628" i="2" s="1"/>
  <c r="I605" i="2"/>
  <c r="K605" i="2" s="1"/>
  <c r="I607" i="2"/>
  <c r="K607" i="2" s="1"/>
  <c r="I609" i="2"/>
  <c r="K609" i="2" s="1"/>
  <c r="I611" i="2"/>
  <c r="K611" i="2" s="1"/>
  <c r="I613" i="2"/>
  <c r="K613" i="2" s="1"/>
  <c r="G591" i="2"/>
  <c r="I591" i="2" s="1"/>
  <c r="I592" i="2"/>
  <c r="K592" i="2" s="1"/>
  <c r="G567" i="2"/>
  <c r="I567" i="2" s="1"/>
  <c r="I568" i="2"/>
  <c r="K568" i="2" s="1"/>
  <c r="I558" i="2"/>
  <c r="K558" i="2" s="1"/>
  <c r="I560" i="2"/>
  <c r="K560" i="2" s="1"/>
  <c r="I562" i="2"/>
  <c r="K562" i="2" s="1"/>
  <c r="I564" i="2"/>
  <c r="K564" i="2" s="1"/>
  <c r="I566" i="2"/>
  <c r="K566" i="2" s="1"/>
  <c r="G531" i="2"/>
  <c r="I531" i="2" s="1"/>
  <c r="I532" i="2"/>
  <c r="K532" i="2" s="1"/>
  <c r="G507" i="2"/>
  <c r="I507" i="2" s="1"/>
  <c r="I508" i="2"/>
  <c r="K508" i="2" s="1"/>
  <c r="G471" i="2"/>
  <c r="I471" i="2" s="1"/>
  <c r="I472" i="2"/>
  <c r="K472" i="2" s="1"/>
  <c r="G435" i="2"/>
  <c r="I435" i="2" s="1"/>
  <c r="I436" i="2"/>
  <c r="K436" i="2" s="1"/>
  <c r="G411" i="2"/>
  <c r="I411" i="2" s="1"/>
  <c r="I412" i="2"/>
  <c r="K412" i="2" s="1"/>
  <c r="I389" i="2"/>
  <c r="K389" i="2" s="1"/>
  <c r="I391" i="2"/>
  <c r="K391" i="2" s="1"/>
  <c r="I393" i="2"/>
  <c r="K393" i="2" s="1"/>
  <c r="I395" i="2"/>
  <c r="K395" i="2" s="1"/>
  <c r="I397" i="2"/>
  <c r="K397" i="2" s="1"/>
  <c r="G375" i="2"/>
  <c r="I375" i="2" s="1"/>
  <c r="K375" i="2" s="1"/>
  <c r="I376" i="2"/>
  <c r="K376" i="2" s="1"/>
  <c r="G351" i="2"/>
  <c r="I351" i="2" s="1"/>
  <c r="I352" i="2"/>
  <c r="K352" i="2" s="1"/>
  <c r="G327" i="2"/>
  <c r="I327" i="2" s="1"/>
  <c r="K327" i="2" s="1"/>
  <c r="I328" i="2"/>
  <c r="K328" i="2" s="1"/>
  <c r="G303" i="2"/>
  <c r="I303" i="2" s="1"/>
  <c r="I304" i="2"/>
  <c r="K304" i="2" s="1"/>
  <c r="G279" i="2"/>
  <c r="I279" i="2" s="1"/>
  <c r="I280" i="2"/>
  <c r="K280" i="2" s="1"/>
  <c r="G255" i="2"/>
  <c r="I255" i="2" s="1"/>
  <c r="I256" i="2"/>
  <c r="K256" i="2" s="1"/>
  <c r="G231" i="2"/>
  <c r="I231" i="2" s="1"/>
  <c r="I232" i="2"/>
  <c r="K232" i="2" s="1"/>
  <c r="I209" i="2"/>
  <c r="K209" i="2" s="1"/>
  <c r="G990" i="2"/>
  <c r="I990" i="2" s="1"/>
  <c r="K990" i="2" s="1"/>
  <c r="I1026" i="2"/>
  <c r="K1026" i="2" s="1"/>
  <c r="F21" i="2"/>
  <c r="F995" i="2"/>
  <c r="J1031" i="2"/>
  <c r="I211" i="2"/>
  <c r="K211" i="2" s="1"/>
  <c r="I213" i="2"/>
  <c r="K213" i="2" s="1"/>
  <c r="I215" i="2"/>
  <c r="K215" i="2" s="1"/>
  <c r="I217" i="2"/>
  <c r="K217" i="2" s="1"/>
  <c r="G195" i="2"/>
  <c r="I195" i="2" s="1"/>
  <c r="K195" i="2" s="1"/>
  <c r="I196" i="2"/>
  <c r="K196" i="2" s="1"/>
  <c r="G159" i="2"/>
  <c r="I159" i="2" s="1"/>
  <c r="K159" i="2" s="1"/>
  <c r="I160" i="2"/>
  <c r="K160" i="2" s="1"/>
  <c r="G135" i="2"/>
  <c r="I135" i="2" s="1"/>
  <c r="I136" i="2"/>
  <c r="K136" i="2" s="1"/>
  <c r="G111" i="2"/>
  <c r="I111" i="2" s="1"/>
  <c r="K111" i="2" s="1"/>
  <c r="I112" i="2"/>
  <c r="K112" i="2" s="1"/>
  <c r="G87" i="2"/>
  <c r="I87" i="2" s="1"/>
  <c r="I88" i="2"/>
  <c r="K88" i="2" s="1"/>
  <c r="G42" i="2"/>
  <c r="I78" i="2"/>
  <c r="K78" i="2" s="1"/>
  <c r="G44" i="2"/>
  <c r="I80" i="2"/>
  <c r="K80" i="2" s="1"/>
  <c r="G46" i="2"/>
  <c r="I82" i="2"/>
  <c r="K82" i="2" s="1"/>
  <c r="G48" i="2"/>
  <c r="I84" i="2"/>
  <c r="K84" i="2" s="1"/>
  <c r="G50" i="2"/>
  <c r="I86" i="2"/>
  <c r="K86" i="2" s="1"/>
  <c r="G51" i="2"/>
  <c r="I51" i="2" s="1"/>
  <c r="I52" i="2"/>
  <c r="K52" i="2" s="1"/>
  <c r="F27" i="2"/>
  <c r="F20" i="2"/>
  <c r="F24" i="2"/>
  <c r="F63" i="2"/>
  <c r="F99" i="2"/>
  <c r="F147" i="2"/>
  <c r="F183" i="2"/>
  <c r="F219" i="2"/>
  <c r="F267" i="2"/>
  <c r="F315" i="2"/>
  <c r="F363" i="2"/>
  <c r="J391" i="2"/>
  <c r="F399" i="2"/>
  <c r="F447" i="2"/>
  <c r="F467" i="2"/>
  <c r="F507" i="2"/>
  <c r="F485" i="2"/>
  <c r="F489" i="2"/>
  <c r="F493" i="2"/>
  <c r="F591" i="2"/>
  <c r="F627" i="2"/>
  <c r="F663" i="2"/>
  <c r="F783" i="2"/>
  <c r="J836" i="2"/>
  <c r="F756" i="2"/>
  <c r="J840" i="2"/>
  <c r="F855" i="2"/>
  <c r="F903" i="2"/>
  <c r="J942" i="2"/>
  <c r="J997" i="2"/>
  <c r="J1030" i="2"/>
  <c r="J1034" i="2"/>
  <c r="G952" i="2"/>
  <c r="I952" i="2" s="1"/>
  <c r="I953" i="2"/>
  <c r="K953" i="2" s="1"/>
  <c r="G927" i="2"/>
  <c r="I927" i="2" s="1"/>
  <c r="I928" i="2"/>
  <c r="K928" i="2" s="1"/>
  <c r="G903" i="2"/>
  <c r="I903" i="2" s="1"/>
  <c r="I904" i="2"/>
  <c r="K904" i="2" s="1"/>
  <c r="G879" i="2"/>
  <c r="I879" i="2" s="1"/>
  <c r="I880" i="2"/>
  <c r="K880" i="2" s="1"/>
  <c r="G855" i="2"/>
  <c r="I855" i="2" s="1"/>
  <c r="I856" i="2"/>
  <c r="K856" i="2" s="1"/>
  <c r="G749" i="2"/>
  <c r="I749" i="2" s="1"/>
  <c r="K749" i="2" s="1"/>
  <c r="I833" i="2"/>
  <c r="K833" i="2" s="1"/>
  <c r="G751" i="2"/>
  <c r="I751" i="2" s="1"/>
  <c r="K751" i="2" s="1"/>
  <c r="I835" i="2"/>
  <c r="K835" i="2" s="1"/>
  <c r="G753" i="2"/>
  <c r="I753" i="2" s="1"/>
  <c r="K753" i="2" s="1"/>
  <c r="I837" i="2"/>
  <c r="K837" i="2" s="1"/>
  <c r="G755" i="2"/>
  <c r="I755" i="2" s="1"/>
  <c r="K755" i="2" s="1"/>
  <c r="I839" i="2"/>
  <c r="K839" i="2" s="1"/>
  <c r="G757" i="2"/>
  <c r="I757" i="2" s="1"/>
  <c r="K757" i="2" s="1"/>
  <c r="I841" i="2"/>
  <c r="K841" i="2" s="1"/>
  <c r="G819" i="2"/>
  <c r="I819" i="2" s="1"/>
  <c r="I820" i="2"/>
  <c r="K820" i="2" s="1"/>
  <c r="G795" i="2"/>
  <c r="I795" i="2" s="1"/>
  <c r="I796" i="2"/>
  <c r="K796" i="2" s="1"/>
  <c r="G771" i="2"/>
  <c r="I771" i="2" s="1"/>
  <c r="I772" i="2"/>
  <c r="K772" i="2" s="1"/>
  <c r="G735" i="2"/>
  <c r="I735" i="2" s="1"/>
  <c r="I736" i="2"/>
  <c r="K736" i="2" s="1"/>
  <c r="I713" i="2"/>
  <c r="K713" i="2" s="1"/>
  <c r="I715" i="2"/>
  <c r="K715" i="2" s="1"/>
  <c r="I717" i="2"/>
  <c r="K717" i="2" s="1"/>
  <c r="I719" i="2"/>
  <c r="K719" i="2" s="1"/>
  <c r="I721" i="2"/>
  <c r="K721" i="2" s="1"/>
  <c r="G699" i="2"/>
  <c r="I699" i="2" s="1"/>
  <c r="I700" i="2"/>
  <c r="K700" i="2" s="1"/>
  <c r="G675" i="2"/>
  <c r="I675" i="2" s="1"/>
  <c r="K675" i="2" s="1"/>
  <c r="I676" i="2"/>
  <c r="K676" i="2" s="1"/>
  <c r="I653" i="2"/>
  <c r="K653" i="2" s="1"/>
  <c r="I655" i="2"/>
  <c r="K655" i="2" s="1"/>
  <c r="I657" i="2"/>
  <c r="K657" i="2" s="1"/>
  <c r="I659" i="2"/>
  <c r="K659" i="2" s="1"/>
  <c r="I661" i="2"/>
  <c r="K661" i="2" s="1"/>
  <c r="G639" i="2"/>
  <c r="I639" i="2" s="1"/>
  <c r="K639" i="2" s="1"/>
  <c r="I640" i="2"/>
  <c r="K640" i="2" s="1"/>
  <c r="G615" i="2"/>
  <c r="I615" i="2" s="1"/>
  <c r="I616" i="2"/>
  <c r="K616" i="2" s="1"/>
  <c r="I606" i="2"/>
  <c r="K606" i="2" s="1"/>
  <c r="I608" i="2"/>
  <c r="K608" i="2" s="1"/>
  <c r="I610" i="2"/>
  <c r="K610" i="2" s="1"/>
  <c r="I612" i="2"/>
  <c r="K612" i="2" s="1"/>
  <c r="I614" i="2"/>
  <c r="K614" i="2" s="1"/>
  <c r="G579" i="2"/>
  <c r="I579" i="2" s="1"/>
  <c r="I580" i="2"/>
  <c r="K580" i="2" s="1"/>
  <c r="I557" i="2"/>
  <c r="K557" i="2" s="1"/>
  <c r="I559" i="2"/>
  <c r="K559" i="2" s="1"/>
  <c r="I561" i="2"/>
  <c r="K561" i="2" s="1"/>
  <c r="I563" i="2"/>
  <c r="K563" i="2" s="1"/>
  <c r="I565" i="2"/>
  <c r="K565" i="2" s="1"/>
  <c r="G543" i="2"/>
  <c r="I543" i="2" s="1"/>
  <c r="I544" i="2"/>
  <c r="K544" i="2" s="1"/>
  <c r="G519" i="2"/>
  <c r="I519" i="2" s="1"/>
  <c r="I520" i="2"/>
  <c r="K520" i="2" s="1"/>
  <c r="G495" i="2"/>
  <c r="I495" i="2" s="1"/>
  <c r="I496" i="2"/>
  <c r="K496" i="2" s="1"/>
  <c r="G447" i="2"/>
  <c r="I447" i="2" s="1"/>
  <c r="I448" i="2"/>
  <c r="K448" i="2" s="1"/>
  <c r="G423" i="2"/>
  <c r="I423" i="2" s="1"/>
  <c r="I424" i="2"/>
  <c r="K424" i="2" s="1"/>
  <c r="G399" i="2"/>
  <c r="I399" i="2" s="1"/>
  <c r="I400" i="2"/>
  <c r="K400" i="2" s="1"/>
  <c r="I390" i="2"/>
  <c r="K390" i="2" s="1"/>
  <c r="I392" i="2"/>
  <c r="K392" i="2" s="1"/>
  <c r="I394" i="2"/>
  <c r="K394" i="2" s="1"/>
  <c r="I396" i="2"/>
  <c r="K396" i="2" s="1"/>
  <c r="I398" i="2"/>
  <c r="K398" i="2" s="1"/>
  <c r="G363" i="2"/>
  <c r="I363" i="2" s="1"/>
  <c r="I364" i="2"/>
  <c r="K364" i="2" s="1"/>
  <c r="G339" i="2"/>
  <c r="I339" i="2" s="1"/>
  <c r="I340" i="2"/>
  <c r="K340" i="2" s="1"/>
  <c r="G315" i="2"/>
  <c r="I315" i="2" s="1"/>
  <c r="I316" i="2"/>
  <c r="K316" i="2" s="1"/>
  <c r="G291" i="2"/>
  <c r="I291" i="2" s="1"/>
  <c r="I292" i="2"/>
  <c r="K292" i="2" s="1"/>
  <c r="G267" i="2"/>
  <c r="I267" i="2" s="1"/>
  <c r="I268" i="2"/>
  <c r="K268" i="2" s="1"/>
  <c r="G243" i="2"/>
  <c r="I243" i="2" s="1"/>
  <c r="I244" i="2"/>
  <c r="K244" i="2" s="1"/>
  <c r="G219" i="2"/>
  <c r="I219" i="2" s="1"/>
  <c r="I220" i="2"/>
  <c r="K220" i="2" s="1"/>
  <c r="I210" i="2"/>
  <c r="K210" i="2" s="1"/>
  <c r="I212" i="2"/>
  <c r="K212" i="2" s="1"/>
  <c r="I214" i="2"/>
  <c r="K214" i="2" s="1"/>
  <c r="I216" i="2"/>
  <c r="K216" i="2" s="1"/>
  <c r="I218" i="2"/>
  <c r="K218" i="2" s="1"/>
  <c r="G183" i="2"/>
  <c r="I183" i="2" s="1"/>
  <c r="I184" i="2"/>
  <c r="K184" i="2" s="1"/>
  <c r="G147" i="2"/>
  <c r="I147" i="2" s="1"/>
  <c r="I148" i="2"/>
  <c r="K148" i="2" s="1"/>
  <c r="G123" i="2"/>
  <c r="I123" i="2" s="1"/>
  <c r="I124" i="2"/>
  <c r="K124" i="2" s="1"/>
  <c r="G99" i="2"/>
  <c r="I99" i="2" s="1"/>
  <c r="I100" i="2"/>
  <c r="K100" i="2" s="1"/>
  <c r="I77" i="2"/>
  <c r="K77" i="2" s="1"/>
  <c r="G43" i="2"/>
  <c r="I79" i="2"/>
  <c r="K79" i="2" s="1"/>
  <c r="G45" i="2"/>
  <c r="I81" i="2"/>
  <c r="K81" i="2" s="1"/>
  <c r="G47" i="2"/>
  <c r="I83" i="2"/>
  <c r="K83" i="2" s="1"/>
  <c r="G49" i="2"/>
  <c r="I85" i="2"/>
  <c r="K85" i="2" s="1"/>
  <c r="G63" i="2"/>
  <c r="I63" i="2" s="1"/>
  <c r="I64" i="2"/>
  <c r="K64" i="2" s="1"/>
  <c r="G27" i="2"/>
  <c r="I27" i="2" s="1"/>
  <c r="I28" i="2"/>
  <c r="K28" i="2" s="1"/>
  <c r="F18" i="2"/>
  <c r="F22" i="2"/>
  <c r="F26" i="2"/>
  <c r="J78" i="2"/>
  <c r="J82" i="2"/>
  <c r="J86" i="2"/>
  <c r="F123" i="2"/>
  <c r="J213" i="2"/>
  <c r="J217" i="2"/>
  <c r="F243" i="2"/>
  <c r="F291" i="2"/>
  <c r="F339" i="2"/>
  <c r="J393" i="2"/>
  <c r="J397" i="2"/>
  <c r="F423" i="2"/>
  <c r="F531" i="2"/>
  <c r="F567" i="2"/>
  <c r="F687" i="2"/>
  <c r="F723" i="2"/>
  <c r="F752" i="2"/>
  <c r="F759" i="2"/>
  <c r="J760" i="2"/>
  <c r="F807" i="2"/>
  <c r="J808" i="2"/>
  <c r="F750" i="2"/>
  <c r="F754" i="2"/>
  <c r="F758" i="2"/>
  <c r="F470" i="2" s="1"/>
  <c r="F879" i="2"/>
  <c r="F927" i="2"/>
  <c r="J944" i="2"/>
  <c r="J948" i="2"/>
  <c r="F964" i="2"/>
  <c r="J965" i="2"/>
  <c r="F994" i="2"/>
  <c r="F1000" i="2"/>
  <c r="J1001" i="2"/>
  <c r="J1028" i="2"/>
  <c r="F1036" i="2"/>
  <c r="J1037" i="2"/>
  <c r="F19" i="2"/>
  <c r="F23" i="2"/>
  <c r="F51" i="2"/>
  <c r="F87" i="2"/>
  <c r="F135" i="2"/>
  <c r="F255" i="2"/>
  <c r="F303" i="2"/>
  <c r="J304" i="2"/>
  <c r="F351" i="2"/>
  <c r="F435" i="2"/>
  <c r="J436" i="2"/>
  <c r="F488" i="2"/>
  <c r="F495" i="2"/>
  <c r="F543" i="2"/>
  <c r="J560" i="2"/>
  <c r="F579" i="2"/>
  <c r="J607" i="2"/>
  <c r="F615" i="2"/>
  <c r="J654" i="2"/>
  <c r="J662" i="2"/>
  <c r="F699" i="2"/>
  <c r="J716" i="2"/>
  <c r="J720" i="2"/>
  <c r="F735" i="2"/>
  <c r="F771" i="2"/>
  <c r="F819" i="2"/>
  <c r="J835" i="2"/>
  <c r="J839" i="2"/>
  <c r="F843" i="2"/>
  <c r="J844" i="2"/>
  <c r="F891" i="2"/>
  <c r="J892" i="2"/>
  <c r="J941" i="2"/>
  <c r="J949" i="2"/>
  <c r="F976" i="2"/>
  <c r="J977" i="2"/>
  <c r="F1012" i="2"/>
  <c r="F993" i="2"/>
  <c r="J1029" i="2"/>
  <c r="J1033" i="2"/>
  <c r="J996" i="2"/>
  <c r="F1048" i="2"/>
  <c r="J1049" i="2"/>
  <c r="K1049" i="2"/>
  <c r="F468" i="2"/>
  <c r="F490" i="2"/>
  <c r="F604" i="2"/>
  <c r="F991" i="2"/>
  <c r="F388" i="2"/>
  <c r="F172" i="2"/>
  <c r="F208" i="2"/>
  <c r="F652" i="2"/>
  <c r="F940" i="2"/>
  <c r="F486" i="2"/>
  <c r="F40" i="2"/>
  <c r="F76" i="2"/>
  <c r="F556" i="2"/>
  <c r="G208" i="2"/>
  <c r="H76" i="2"/>
  <c r="H75" i="2" s="1"/>
  <c r="F712" i="2"/>
  <c r="G388" i="2"/>
  <c r="G177" i="2"/>
  <c r="G181" i="2"/>
  <c r="H388" i="2"/>
  <c r="H387" i="2" s="1"/>
  <c r="H175" i="2"/>
  <c r="H177" i="2"/>
  <c r="H179" i="2"/>
  <c r="H181" i="2"/>
  <c r="G175" i="2"/>
  <c r="G179" i="2"/>
  <c r="H652" i="2"/>
  <c r="H651" i="2" s="1"/>
  <c r="G487" i="2"/>
  <c r="G489" i="2"/>
  <c r="G491" i="2"/>
  <c r="G493" i="2"/>
  <c r="H174" i="2"/>
  <c r="H176" i="2"/>
  <c r="H178" i="2"/>
  <c r="H180" i="2"/>
  <c r="H182" i="2"/>
  <c r="G488" i="2"/>
  <c r="G490" i="2"/>
  <c r="G492" i="2"/>
  <c r="G494" i="2"/>
  <c r="H832" i="2"/>
  <c r="H831" i="2" s="1"/>
  <c r="H486" i="2"/>
  <c r="H462" i="2" s="1"/>
  <c r="H488" i="2"/>
  <c r="H464" i="2" s="1"/>
  <c r="H490" i="2"/>
  <c r="H466" i="2" s="1"/>
  <c r="H492" i="2"/>
  <c r="H468" i="2" s="1"/>
  <c r="H494" i="2"/>
  <c r="H470" i="2" s="1"/>
  <c r="G174" i="2"/>
  <c r="G176" i="2"/>
  <c r="G178" i="2"/>
  <c r="G180" i="2"/>
  <c r="G182" i="2"/>
  <c r="G76" i="2"/>
  <c r="G712" i="2"/>
  <c r="G486" i="2"/>
  <c r="H748" i="2"/>
  <c r="H747" i="2" s="1"/>
  <c r="H487" i="2"/>
  <c r="H463" i="2" s="1"/>
  <c r="H489" i="2"/>
  <c r="H465" i="2" s="1"/>
  <c r="H491" i="2"/>
  <c r="H467" i="2" s="1"/>
  <c r="H493" i="2"/>
  <c r="H469" i="2" s="1"/>
  <c r="G173" i="2"/>
  <c r="H989" i="2"/>
  <c r="H988" i="2" s="1"/>
  <c r="H940" i="2"/>
  <c r="H939" i="2" s="1"/>
  <c r="H712" i="2"/>
  <c r="H711" i="2" s="1"/>
  <c r="G604" i="2"/>
  <c r="G556" i="2"/>
  <c r="G485" i="2"/>
  <c r="H208" i="2"/>
  <c r="H207" i="2" s="1"/>
  <c r="G41" i="2"/>
  <c r="G1025" i="2"/>
  <c r="H173" i="2"/>
  <c r="G652" i="2"/>
  <c r="H604" i="2"/>
  <c r="H603" i="2" s="1"/>
  <c r="H556" i="2"/>
  <c r="H555" i="2" s="1"/>
  <c r="H485" i="2"/>
  <c r="H41" i="2"/>
  <c r="G832" i="2"/>
  <c r="G940" i="2"/>
  <c r="J688" i="2" l="1"/>
  <c r="J724" i="2"/>
  <c r="J946" i="2"/>
  <c r="J1013" i="2"/>
  <c r="K183" i="2"/>
  <c r="J508" i="2"/>
  <c r="J218" i="2"/>
  <c r="J715" i="2"/>
  <c r="J772" i="2"/>
  <c r="K147" i="2"/>
  <c r="J736" i="2"/>
  <c r="J1032" i="2"/>
  <c r="J611" i="2"/>
  <c r="J88" i="2"/>
  <c r="F7" i="2"/>
  <c r="J838" i="2"/>
  <c r="J532" i="2"/>
  <c r="J990" i="2"/>
  <c r="J784" i="2"/>
  <c r="J616" i="2"/>
  <c r="J136" i="2"/>
  <c r="J842" i="2"/>
  <c r="J834" i="2"/>
  <c r="J653" i="2"/>
  <c r="J209" i="2"/>
  <c r="K795" i="2"/>
  <c r="J610" i="2"/>
  <c r="J993" i="2"/>
  <c r="I175" i="2"/>
  <c r="K175" i="2" s="1"/>
  <c r="H11" i="2"/>
  <c r="J580" i="2"/>
  <c r="J880" i="2"/>
  <c r="J52" i="2"/>
  <c r="J657" i="2"/>
  <c r="J664" i="2"/>
  <c r="J614" i="2"/>
  <c r="G989" i="2"/>
  <c r="G988" i="2" s="1"/>
  <c r="I988" i="2" s="1"/>
  <c r="J945" i="2"/>
  <c r="J820" i="2"/>
  <c r="J352" i="2"/>
  <c r="J256" i="2"/>
  <c r="J389" i="2"/>
  <c r="K99" i="2"/>
  <c r="K519" i="2"/>
  <c r="K471" i="2"/>
  <c r="G748" i="2"/>
  <c r="G747" i="2" s="1"/>
  <c r="I747" i="2" s="1"/>
  <c r="J564" i="2"/>
  <c r="J568" i="2"/>
  <c r="K63" i="2"/>
  <c r="K219" i="2"/>
  <c r="J950" i="2"/>
  <c r="K279" i="2"/>
  <c r="J658" i="2"/>
  <c r="J628" i="2"/>
  <c r="J84" i="2"/>
  <c r="J496" i="2"/>
  <c r="J210" i="2"/>
  <c r="J928" i="2"/>
  <c r="J661" i="2"/>
  <c r="K447" i="2"/>
  <c r="J395" i="2"/>
  <c r="K952" i="2"/>
  <c r="K867" i="2"/>
  <c r="K411" i="2"/>
  <c r="K399" i="2"/>
  <c r="K363" i="2"/>
  <c r="K267" i="2"/>
  <c r="K231" i="2"/>
  <c r="F12" i="2"/>
  <c r="J719" i="2"/>
  <c r="J83" i="2"/>
  <c r="J1026" i="2"/>
  <c r="J394" i="2"/>
  <c r="I173" i="2"/>
  <c r="K173" i="2" s="1"/>
  <c r="J544" i="2"/>
  <c r="J124" i="2"/>
  <c r="K495" i="2"/>
  <c r="J214" i="2"/>
  <c r="J424" i="2"/>
  <c r="J211" i="2"/>
  <c r="I176" i="2"/>
  <c r="K176" i="2" s="1"/>
  <c r="I180" i="2"/>
  <c r="K180" i="2" s="1"/>
  <c r="H14" i="2"/>
  <c r="I179" i="2"/>
  <c r="K179" i="2" s="1"/>
  <c r="I177" i="2"/>
  <c r="K177" i="2" s="1"/>
  <c r="J606" i="2"/>
  <c r="J904" i="2"/>
  <c r="J400" i="2"/>
  <c r="J215" i="2"/>
  <c r="K423" i="2"/>
  <c r="K543" i="2"/>
  <c r="K879" i="2"/>
  <c r="J856" i="2"/>
  <c r="J557" i="2"/>
  <c r="J292" i="2"/>
  <c r="K903" i="2"/>
  <c r="J659" i="2"/>
  <c r="J565" i="2"/>
  <c r="J1035" i="2"/>
  <c r="F16" i="2"/>
  <c r="K27" i="2"/>
  <c r="K915" i="2"/>
  <c r="K993" i="2"/>
  <c r="F989" i="2"/>
  <c r="F988" i="2" s="1"/>
  <c r="G462" i="2"/>
  <c r="I462" i="2" s="1"/>
  <c r="I486" i="2"/>
  <c r="K486" i="2" s="1"/>
  <c r="G466" i="2"/>
  <c r="I466" i="2" s="1"/>
  <c r="I490" i="2"/>
  <c r="K490" i="2" s="1"/>
  <c r="J891" i="2"/>
  <c r="G1024" i="2"/>
  <c r="I1024" i="2" s="1"/>
  <c r="I1025" i="2"/>
  <c r="K1025" i="2" s="1"/>
  <c r="G555" i="2"/>
  <c r="I555" i="2" s="1"/>
  <c r="I556" i="2"/>
  <c r="K556" i="2" s="1"/>
  <c r="G831" i="2"/>
  <c r="I831" i="2" s="1"/>
  <c r="I832" i="2"/>
  <c r="K832" i="2" s="1"/>
  <c r="I41" i="2"/>
  <c r="G603" i="2"/>
  <c r="I603" i="2" s="1"/>
  <c r="I604" i="2"/>
  <c r="K604" i="2" s="1"/>
  <c r="H9" i="2"/>
  <c r="I989" i="2"/>
  <c r="I182" i="2"/>
  <c r="I174" i="2"/>
  <c r="G468" i="2"/>
  <c r="I468" i="2" s="1"/>
  <c r="K468" i="2" s="1"/>
  <c r="I492" i="2"/>
  <c r="G469" i="2"/>
  <c r="I469" i="2" s="1"/>
  <c r="I493" i="2"/>
  <c r="K493" i="2" s="1"/>
  <c r="I181" i="2"/>
  <c r="F39" i="2"/>
  <c r="F462" i="2"/>
  <c r="F6" i="2" s="1"/>
  <c r="F171" i="2"/>
  <c r="J976" i="2"/>
  <c r="J843" i="2"/>
  <c r="J699" i="2"/>
  <c r="J579" i="2"/>
  <c r="J135" i="2"/>
  <c r="J879" i="2"/>
  <c r="J807" i="2"/>
  <c r="J752" i="2"/>
  <c r="J559" i="2"/>
  <c r="J531" i="2"/>
  <c r="J339" i="2"/>
  <c r="J244" i="2"/>
  <c r="G23" i="2"/>
  <c r="I23" i="2" s="1"/>
  <c r="K23" i="2" s="1"/>
  <c r="I47" i="2"/>
  <c r="G19" i="2"/>
  <c r="I19" i="2" s="1"/>
  <c r="K19" i="2" s="1"/>
  <c r="I43" i="2"/>
  <c r="K315" i="2"/>
  <c r="K579" i="2"/>
  <c r="J756" i="2"/>
  <c r="J721" i="2"/>
  <c r="J713" i="2"/>
  <c r="J663" i="2"/>
  <c r="J612" i="2"/>
  <c r="J592" i="2"/>
  <c r="F465" i="2"/>
  <c r="J447" i="2"/>
  <c r="J364" i="2"/>
  <c r="J267" i="2"/>
  <c r="J184" i="2"/>
  <c r="J99" i="2"/>
  <c r="J27" i="2"/>
  <c r="G26" i="2"/>
  <c r="I50" i="2"/>
  <c r="G22" i="2"/>
  <c r="I22" i="2" s="1"/>
  <c r="K22" i="2" s="1"/>
  <c r="I46" i="2"/>
  <c r="G18" i="2"/>
  <c r="I18" i="2" s="1"/>
  <c r="K18" i="2" s="1"/>
  <c r="I42" i="2"/>
  <c r="J212" i="2"/>
  <c r="K255" i="2"/>
  <c r="K303" i="2"/>
  <c r="K351" i="2"/>
  <c r="K567" i="2"/>
  <c r="K663" i="2"/>
  <c r="J757" i="2"/>
  <c r="J795" i="2"/>
  <c r="K1012" i="2"/>
  <c r="J953" i="2"/>
  <c r="J867" i="2"/>
  <c r="J837" i="2"/>
  <c r="J833" i="2"/>
  <c r="J718" i="2"/>
  <c r="J676" i="2"/>
  <c r="J609" i="2"/>
  <c r="F1024" i="2"/>
  <c r="J412" i="2"/>
  <c r="J328" i="2"/>
  <c r="J231" i="2"/>
  <c r="J160" i="2"/>
  <c r="J77" i="2"/>
  <c r="F603" i="2"/>
  <c r="J1012" i="2"/>
  <c r="J615" i="2"/>
  <c r="K735" i="2"/>
  <c r="K927" i="2"/>
  <c r="J855" i="2"/>
  <c r="J783" i="2"/>
  <c r="F469" i="2"/>
  <c r="F13" i="2" s="1"/>
  <c r="J493" i="2"/>
  <c r="J315" i="2"/>
  <c r="J220" i="2"/>
  <c r="J147" i="2"/>
  <c r="J64" i="2"/>
  <c r="J995" i="2"/>
  <c r="K531" i="2"/>
  <c r="K627" i="2"/>
  <c r="K723" i="2"/>
  <c r="K783" i="2"/>
  <c r="K758" i="2"/>
  <c r="K754" i="2"/>
  <c r="K750" i="2"/>
  <c r="K1036" i="2"/>
  <c r="K964" i="2"/>
  <c r="J915" i="2"/>
  <c r="J841" i="2"/>
  <c r="J656" i="2"/>
  <c r="J639" i="2"/>
  <c r="J566" i="2"/>
  <c r="J558" i="2"/>
  <c r="J519" i="2"/>
  <c r="K995" i="2"/>
  <c r="J999" i="2"/>
  <c r="J998" i="2"/>
  <c r="J472" i="2"/>
  <c r="J376" i="2"/>
  <c r="J279" i="2"/>
  <c r="J216" i="2"/>
  <c r="J195" i="2"/>
  <c r="J111" i="2"/>
  <c r="K994" i="2"/>
  <c r="G467" i="2"/>
  <c r="I491" i="2"/>
  <c r="G207" i="2"/>
  <c r="I207" i="2" s="1"/>
  <c r="I208" i="2"/>
  <c r="K208" i="2" s="1"/>
  <c r="F939" i="2"/>
  <c r="J735" i="2"/>
  <c r="J255" i="2"/>
  <c r="J927" i="2"/>
  <c r="J750" i="2"/>
  <c r="J567" i="2"/>
  <c r="J123" i="2"/>
  <c r="K123" i="2"/>
  <c r="G939" i="2"/>
  <c r="I939" i="2" s="1"/>
  <c r="K939" i="2" s="1"/>
  <c r="I940" i="2"/>
  <c r="K940" i="2" s="1"/>
  <c r="I485" i="2"/>
  <c r="K485" i="2" s="1"/>
  <c r="H13" i="2"/>
  <c r="G711" i="2"/>
  <c r="I711" i="2" s="1"/>
  <c r="I712" i="2"/>
  <c r="K712" i="2" s="1"/>
  <c r="I178" i="2"/>
  <c r="H12" i="2"/>
  <c r="G464" i="2"/>
  <c r="I464" i="2" s="1"/>
  <c r="I488" i="2"/>
  <c r="K488" i="2" s="1"/>
  <c r="G465" i="2"/>
  <c r="I465" i="2" s="1"/>
  <c r="I489" i="2"/>
  <c r="K489" i="2" s="1"/>
  <c r="G387" i="2"/>
  <c r="I387" i="2" s="1"/>
  <c r="I388" i="2"/>
  <c r="K388" i="2" s="1"/>
  <c r="F555" i="2"/>
  <c r="F651" i="2"/>
  <c r="F387" i="2"/>
  <c r="F466" i="2"/>
  <c r="J771" i="2"/>
  <c r="J700" i="2"/>
  <c r="J495" i="2"/>
  <c r="J435" i="2"/>
  <c r="J303" i="2"/>
  <c r="J79" i="2"/>
  <c r="J51" i="2"/>
  <c r="J1000" i="2"/>
  <c r="J964" i="2"/>
  <c r="J754" i="2"/>
  <c r="J687" i="2"/>
  <c r="J563" i="2"/>
  <c r="J340" i="2"/>
  <c r="J243" i="2"/>
  <c r="G25" i="2"/>
  <c r="I49" i="2"/>
  <c r="G21" i="2"/>
  <c r="I21" i="2" s="1"/>
  <c r="K21" i="2" s="1"/>
  <c r="I45" i="2"/>
  <c r="K243" i="2"/>
  <c r="K291" i="2"/>
  <c r="K339" i="2"/>
  <c r="K699" i="2"/>
  <c r="J903" i="2"/>
  <c r="J755" i="2"/>
  <c r="J717" i="2"/>
  <c r="J608" i="2"/>
  <c r="J591" i="2"/>
  <c r="J561" i="2"/>
  <c r="J507" i="2"/>
  <c r="J448" i="2"/>
  <c r="J363" i="2"/>
  <c r="J268" i="2"/>
  <c r="J183" i="2"/>
  <c r="J100" i="2"/>
  <c r="J28" i="2"/>
  <c r="K51" i="2"/>
  <c r="G24" i="2"/>
  <c r="I24" i="2" s="1"/>
  <c r="K24" i="2" s="1"/>
  <c r="I48" i="2"/>
  <c r="G20" i="2"/>
  <c r="I20" i="2" s="1"/>
  <c r="K20" i="2" s="1"/>
  <c r="I44" i="2"/>
  <c r="K87" i="2"/>
  <c r="K135" i="2"/>
  <c r="J396" i="2"/>
  <c r="J85" i="2"/>
  <c r="F9" i="2"/>
  <c r="K591" i="2"/>
  <c r="K687" i="2"/>
  <c r="J796" i="2"/>
  <c r="J992" i="2"/>
  <c r="J952" i="2"/>
  <c r="J868" i="2"/>
  <c r="J749" i="2"/>
  <c r="J722" i="2"/>
  <c r="J714" i="2"/>
  <c r="J675" i="2"/>
  <c r="J613" i="2"/>
  <c r="J605" i="2"/>
  <c r="J1027" i="2"/>
  <c r="J411" i="2"/>
  <c r="J327" i="2"/>
  <c r="J232" i="2"/>
  <c r="J159" i="2"/>
  <c r="J81" i="2"/>
  <c r="G651" i="2"/>
  <c r="I651" i="2" s="1"/>
  <c r="I652" i="2"/>
  <c r="K652" i="2" s="1"/>
  <c r="F15" i="2"/>
  <c r="F14" i="2"/>
  <c r="G75" i="2"/>
  <c r="I75" i="2" s="1"/>
  <c r="I76" i="2"/>
  <c r="K76" i="2" s="1"/>
  <c r="G470" i="2"/>
  <c r="I470" i="2" s="1"/>
  <c r="K470" i="2" s="1"/>
  <c r="I494" i="2"/>
  <c r="K494" i="2" s="1"/>
  <c r="G463" i="2"/>
  <c r="I463" i="2" s="1"/>
  <c r="K463" i="2" s="1"/>
  <c r="I487" i="2"/>
  <c r="F711" i="2"/>
  <c r="F75" i="2"/>
  <c r="F11" i="2"/>
  <c r="F748" i="2"/>
  <c r="F207" i="2"/>
  <c r="J208" i="2"/>
  <c r="J468" i="2"/>
  <c r="J819" i="2"/>
  <c r="J543" i="2"/>
  <c r="F464" i="2"/>
  <c r="J398" i="2"/>
  <c r="J390" i="2"/>
  <c r="J351" i="2"/>
  <c r="J87" i="2"/>
  <c r="J1036" i="2"/>
  <c r="J994" i="2"/>
  <c r="J758" i="2"/>
  <c r="J759" i="2"/>
  <c r="J723" i="2"/>
  <c r="J423" i="2"/>
  <c r="J291" i="2"/>
  <c r="J177" i="2"/>
  <c r="K615" i="2"/>
  <c r="K771" i="2"/>
  <c r="K819" i="2"/>
  <c r="K855" i="2"/>
  <c r="J655" i="2"/>
  <c r="J627" i="2"/>
  <c r="F461" i="2"/>
  <c r="J399" i="2"/>
  <c r="J316" i="2"/>
  <c r="J219" i="2"/>
  <c r="J148" i="2"/>
  <c r="J80" i="2"/>
  <c r="J63" i="2"/>
  <c r="K435" i="2"/>
  <c r="K507" i="2"/>
  <c r="K759" i="2"/>
  <c r="K807" i="2"/>
  <c r="K756" i="2"/>
  <c r="K752" i="2"/>
  <c r="K843" i="2"/>
  <c r="K891" i="2"/>
  <c r="K976" i="2"/>
  <c r="K1000" i="2"/>
  <c r="J916" i="2"/>
  <c r="J753" i="2"/>
  <c r="F831" i="2"/>
  <c r="J832" i="2"/>
  <c r="J660" i="2"/>
  <c r="J640" i="2"/>
  <c r="J562" i="2"/>
  <c r="J520" i="2"/>
  <c r="K999" i="2"/>
  <c r="J751" i="2"/>
  <c r="J471" i="2"/>
  <c r="J392" i="2"/>
  <c r="J375" i="2"/>
  <c r="J280" i="2"/>
  <c r="J196" i="2"/>
  <c r="J112" i="2"/>
  <c r="J991" i="2"/>
  <c r="K991" i="2"/>
  <c r="K1048" i="2"/>
  <c r="J1048" i="2"/>
  <c r="H10" i="2"/>
  <c r="F484" i="2"/>
  <c r="H8" i="2"/>
  <c r="H7" i="2"/>
  <c r="G172" i="2"/>
  <c r="H172" i="2"/>
  <c r="H171" i="2" s="1"/>
  <c r="H6" i="2"/>
  <c r="G10" i="2"/>
  <c r="G17" i="2"/>
  <c r="G40" i="2"/>
  <c r="H484" i="2"/>
  <c r="H483" i="2" s="1"/>
  <c r="H461" i="2"/>
  <c r="H460" i="2" s="1"/>
  <c r="H459" i="2" s="1"/>
  <c r="G484" i="2"/>
  <c r="G461" i="2"/>
  <c r="H40" i="2"/>
  <c r="H39" i="2" s="1"/>
  <c r="H17" i="2"/>
  <c r="N842" i="2"/>
  <c r="N758" i="2" s="1"/>
  <c r="N841" i="2"/>
  <c r="N757" i="2" s="1"/>
  <c r="N840" i="2"/>
  <c r="N756" i="2" s="1"/>
  <c r="N839" i="2"/>
  <c r="N755" i="2" s="1"/>
  <c r="N838" i="2"/>
  <c r="N754" i="2" s="1"/>
  <c r="N837" i="2"/>
  <c r="N753" i="2" s="1"/>
  <c r="N836" i="2"/>
  <c r="N752" i="2" s="1"/>
  <c r="N835" i="2"/>
  <c r="N751" i="2" s="1"/>
  <c r="N834" i="2"/>
  <c r="N750" i="2" s="1"/>
  <c r="N833" i="2"/>
  <c r="N749" i="2" s="1"/>
  <c r="N722" i="2"/>
  <c r="N721" i="2"/>
  <c r="N720" i="2"/>
  <c r="N719" i="2"/>
  <c r="N718" i="2"/>
  <c r="N717" i="2"/>
  <c r="N716" i="2"/>
  <c r="N715" i="2"/>
  <c r="N714" i="2"/>
  <c r="N713" i="2"/>
  <c r="N653" i="2"/>
  <c r="N654" i="2"/>
  <c r="N655" i="2"/>
  <c r="N656" i="2"/>
  <c r="N657" i="2"/>
  <c r="N658" i="2"/>
  <c r="N659" i="2"/>
  <c r="N660" i="2"/>
  <c r="N661" i="2"/>
  <c r="N662" i="2"/>
  <c r="N614" i="2"/>
  <c r="N613" i="2"/>
  <c r="N612" i="2"/>
  <c r="N611" i="2"/>
  <c r="N610" i="2"/>
  <c r="N609" i="2"/>
  <c r="N608" i="2"/>
  <c r="N607" i="2"/>
  <c r="N606" i="2"/>
  <c r="N605" i="2"/>
  <c r="N566" i="2"/>
  <c r="N565" i="2"/>
  <c r="N564" i="2"/>
  <c r="N563" i="2"/>
  <c r="N562" i="2"/>
  <c r="N561" i="2"/>
  <c r="N560" i="2"/>
  <c r="N559" i="2"/>
  <c r="N558" i="2"/>
  <c r="N557" i="2"/>
  <c r="N398" i="2"/>
  <c r="N397" i="2"/>
  <c r="N396" i="2"/>
  <c r="N395" i="2"/>
  <c r="N394" i="2"/>
  <c r="N393" i="2"/>
  <c r="N392" i="2"/>
  <c r="N391" i="2"/>
  <c r="N390" i="2"/>
  <c r="N389" i="2"/>
  <c r="N218" i="2"/>
  <c r="N217" i="2"/>
  <c r="N216" i="2"/>
  <c r="N215" i="2"/>
  <c r="N214" i="2"/>
  <c r="N213" i="2"/>
  <c r="N212" i="2"/>
  <c r="N211" i="2"/>
  <c r="N210" i="2"/>
  <c r="N209" i="2"/>
  <c r="N28" i="2"/>
  <c r="N27" i="2" s="1"/>
  <c r="J1025" i="2" l="1"/>
  <c r="J76" i="2"/>
  <c r="I748" i="2"/>
  <c r="K748" i="2" s="1"/>
  <c r="J556" i="2"/>
  <c r="J176" i="2"/>
  <c r="J175" i="2"/>
  <c r="G8" i="2"/>
  <c r="I8" i="2" s="1"/>
  <c r="J712" i="2"/>
  <c r="G9" i="2"/>
  <c r="I9" i="2" s="1"/>
  <c r="J9" i="2" s="1"/>
  <c r="J179" i="2"/>
  <c r="N174" i="2"/>
  <c r="N178" i="2"/>
  <c r="N182" i="2"/>
  <c r="J485" i="2"/>
  <c r="J488" i="2"/>
  <c r="K465" i="2"/>
  <c r="G12" i="2"/>
  <c r="I12" i="2" s="1"/>
  <c r="K12" i="2" s="1"/>
  <c r="J173" i="2"/>
  <c r="G7" i="2"/>
  <c r="I7" i="2" s="1"/>
  <c r="J180" i="2"/>
  <c r="J23" i="2"/>
  <c r="J490" i="2"/>
  <c r="G6" i="2"/>
  <c r="J604" i="2"/>
  <c r="I10" i="2"/>
  <c r="J486" i="2"/>
  <c r="J989" i="2"/>
  <c r="N181" i="2"/>
  <c r="K989" i="2"/>
  <c r="K651" i="2"/>
  <c r="J470" i="2"/>
  <c r="J21" i="2"/>
  <c r="I17" i="2"/>
  <c r="K17" i="2" s="1"/>
  <c r="J463" i="2"/>
  <c r="N173" i="2"/>
  <c r="G171" i="2"/>
  <c r="I171" i="2" s="1"/>
  <c r="K171" i="2" s="1"/>
  <c r="I172" i="2"/>
  <c r="J831" i="2"/>
  <c r="K75" i="2"/>
  <c r="K44" i="2"/>
  <c r="J44" i="2"/>
  <c r="K49" i="2"/>
  <c r="J49" i="2"/>
  <c r="J387" i="2"/>
  <c r="K387" i="2"/>
  <c r="K464" i="2"/>
  <c r="K711" i="2"/>
  <c r="J939" i="2"/>
  <c r="G11" i="2"/>
  <c r="I467" i="2"/>
  <c r="J494" i="2"/>
  <c r="K42" i="2"/>
  <c r="J42" i="2"/>
  <c r="K50" i="2"/>
  <c r="J50" i="2"/>
  <c r="J465" i="2"/>
  <c r="K174" i="2"/>
  <c r="J174" i="2"/>
  <c r="I25" i="2"/>
  <c r="G13" i="2"/>
  <c r="I13" i="2" s="1"/>
  <c r="K13" i="2" s="1"/>
  <c r="F10" i="2"/>
  <c r="J466" i="2"/>
  <c r="J652" i="2"/>
  <c r="J603" i="2"/>
  <c r="I26" i="2"/>
  <c r="G14" i="2"/>
  <c r="I14" i="2" s="1"/>
  <c r="K14" i="2" s="1"/>
  <c r="K47" i="2"/>
  <c r="J47" i="2"/>
  <c r="K469" i="2"/>
  <c r="K182" i="2"/>
  <c r="J182" i="2"/>
  <c r="K831" i="2"/>
  <c r="K1024" i="2"/>
  <c r="K462" i="2"/>
  <c r="N176" i="2"/>
  <c r="G460" i="2"/>
  <c r="I461" i="2"/>
  <c r="K461" i="2" s="1"/>
  <c r="G39" i="2"/>
  <c r="I39" i="2" s="1"/>
  <c r="K39" i="2" s="1"/>
  <c r="I40" i="2"/>
  <c r="I6" i="2"/>
  <c r="J6" i="2" s="1"/>
  <c r="F5" i="2"/>
  <c r="J207" i="2"/>
  <c r="J711" i="2"/>
  <c r="K48" i="2"/>
  <c r="J48" i="2"/>
  <c r="J24" i="2"/>
  <c r="K45" i="2"/>
  <c r="J45" i="2"/>
  <c r="J388" i="2"/>
  <c r="J555" i="2"/>
  <c r="K178" i="2"/>
  <c r="J178" i="2"/>
  <c r="J940" i="2"/>
  <c r="K207" i="2"/>
  <c r="J20" i="2"/>
  <c r="J22" i="2"/>
  <c r="K46" i="2"/>
  <c r="J46" i="2"/>
  <c r="J489" i="2"/>
  <c r="J19" i="2"/>
  <c r="K492" i="2"/>
  <c r="J492" i="2"/>
  <c r="K603" i="2"/>
  <c r="N177" i="2"/>
  <c r="G483" i="2"/>
  <c r="I483" i="2" s="1"/>
  <c r="I484" i="2"/>
  <c r="K484" i="2" s="1"/>
  <c r="F483" i="2"/>
  <c r="J464" i="2"/>
  <c r="F8" i="2"/>
  <c r="F747" i="2"/>
  <c r="J748" i="2"/>
  <c r="J75" i="2"/>
  <c r="K487" i="2"/>
  <c r="J487" i="2"/>
  <c r="J651" i="2"/>
  <c r="K491" i="2"/>
  <c r="J491" i="2"/>
  <c r="J469" i="2"/>
  <c r="J1024" i="2"/>
  <c r="K43" i="2"/>
  <c r="J43" i="2"/>
  <c r="J18" i="2"/>
  <c r="F460" i="2"/>
  <c r="J462" i="2"/>
  <c r="K181" i="2"/>
  <c r="J181" i="2"/>
  <c r="K41" i="2"/>
  <c r="J41" i="2"/>
  <c r="K555" i="2"/>
  <c r="K466" i="2"/>
  <c r="K988" i="2"/>
  <c r="J988" i="2"/>
  <c r="H16" i="2"/>
  <c r="H15" i="2" s="1"/>
  <c r="H5" i="2"/>
  <c r="H4" i="2" s="1"/>
  <c r="H3" i="2" s="1"/>
  <c r="G16" i="2"/>
  <c r="G5" i="2"/>
  <c r="N493" i="2"/>
  <c r="N469" i="2" s="1"/>
  <c r="N494" i="2"/>
  <c r="N470" i="2" s="1"/>
  <c r="N485" i="2"/>
  <c r="N461" i="2" s="1"/>
  <c r="N489" i="2"/>
  <c r="N465" i="2" s="1"/>
  <c r="N486" i="2"/>
  <c r="N462" i="2" s="1"/>
  <c r="N490" i="2"/>
  <c r="N466" i="2" s="1"/>
  <c r="N604" i="2"/>
  <c r="N603" i="2" s="1"/>
  <c r="N180" i="2"/>
  <c r="N488" i="2"/>
  <c r="N464" i="2" s="1"/>
  <c r="N492" i="2"/>
  <c r="N468" i="2" s="1"/>
  <c r="N208" i="2"/>
  <c r="N207" i="2" s="1"/>
  <c r="N832" i="2"/>
  <c r="N831" i="2" s="1"/>
  <c r="N556" i="2"/>
  <c r="N555" i="2" s="1"/>
  <c r="N652" i="2"/>
  <c r="N651" i="2" s="1"/>
  <c r="N388" i="2"/>
  <c r="N387" i="2" s="1"/>
  <c r="N487" i="2"/>
  <c r="N463" i="2" s="1"/>
  <c r="N491" i="2"/>
  <c r="N467" i="2" s="1"/>
  <c r="N748" i="2"/>
  <c r="N747" i="2" s="1"/>
  <c r="N712" i="2"/>
  <c r="N711" i="2" s="1"/>
  <c r="N175" i="2"/>
  <c r="N179" i="2"/>
  <c r="O1059" i="2"/>
  <c r="A1059" i="2" s="1"/>
  <c r="O1058" i="2"/>
  <c r="A1058" i="2" s="1"/>
  <c r="O1057" i="2"/>
  <c r="A1057" i="2" s="1"/>
  <c r="O1056" i="2"/>
  <c r="A1056" i="2" s="1"/>
  <c r="O1055" i="2"/>
  <c r="A1055" i="2" s="1"/>
  <c r="O1054" i="2"/>
  <c r="A1054" i="2" s="1"/>
  <c r="O1053" i="2"/>
  <c r="A1053" i="2" s="1"/>
  <c r="O1052" i="2"/>
  <c r="A1052" i="2" s="1"/>
  <c r="O1051" i="2"/>
  <c r="A1051" i="2" s="1"/>
  <c r="O1050" i="2"/>
  <c r="A1050" i="2" s="1"/>
  <c r="N1049" i="2"/>
  <c r="N1048" i="2" s="1"/>
  <c r="M1049" i="2"/>
  <c r="M1048" i="2" s="1"/>
  <c r="L1049" i="2"/>
  <c r="L1048" i="2" s="1"/>
  <c r="D1049" i="2"/>
  <c r="N1035" i="2"/>
  <c r="N999" i="2" s="1"/>
  <c r="M1035" i="2"/>
  <c r="M999" i="2" s="1"/>
  <c r="L1035" i="2"/>
  <c r="L999" i="2" s="1"/>
  <c r="N1034" i="2"/>
  <c r="N998" i="2" s="1"/>
  <c r="M1034" i="2"/>
  <c r="M998" i="2" s="1"/>
  <c r="L1034" i="2"/>
  <c r="L998" i="2" s="1"/>
  <c r="N1033" i="2"/>
  <c r="N997" i="2" s="1"/>
  <c r="M1033" i="2"/>
  <c r="M997" i="2" s="1"/>
  <c r="L1033" i="2"/>
  <c r="L997" i="2" s="1"/>
  <c r="N1032" i="2"/>
  <c r="N996" i="2" s="1"/>
  <c r="M1032" i="2"/>
  <c r="M996" i="2" s="1"/>
  <c r="L1032" i="2"/>
  <c r="L996" i="2" s="1"/>
  <c r="N1031" i="2"/>
  <c r="N995" i="2" s="1"/>
  <c r="M1031" i="2"/>
  <c r="M995" i="2" s="1"/>
  <c r="L1031" i="2"/>
  <c r="L995" i="2" s="1"/>
  <c r="N1030" i="2"/>
  <c r="N994" i="2" s="1"/>
  <c r="M1030" i="2"/>
  <c r="M994" i="2" s="1"/>
  <c r="L1030" i="2"/>
  <c r="L994" i="2" s="1"/>
  <c r="N1029" i="2"/>
  <c r="N993" i="2" s="1"/>
  <c r="M1029" i="2"/>
  <c r="M993" i="2" s="1"/>
  <c r="L1029" i="2"/>
  <c r="L993" i="2" s="1"/>
  <c r="N1028" i="2"/>
  <c r="N992" i="2" s="1"/>
  <c r="M1028" i="2"/>
  <c r="M992" i="2" s="1"/>
  <c r="L1028" i="2"/>
  <c r="L992" i="2" s="1"/>
  <c r="N1027" i="2"/>
  <c r="N991" i="2" s="1"/>
  <c r="M1027" i="2"/>
  <c r="L1027" i="2"/>
  <c r="N1026" i="2"/>
  <c r="N990" i="2" s="1"/>
  <c r="M1026" i="2"/>
  <c r="M990" i="2" s="1"/>
  <c r="L1026" i="2"/>
  <c r="L990" i="2" s="1"/>
  <c r="D1035" i="2"/>
  <c r="D1034" i="2"/>
  <c r="D1033" i="2"/>
  <c r="D1032" i="2"/>
  <c r="D1031" i="2"/>
  <c r="D1030" i="2"/>
  <c r="D1029" i="2"/>
  <c r="D1028" i="2"/>
  <c r="D1027" i="2"/>
  <c r="D1026" i="2"/>
  <c r="O1047" i="2"/>
  <c r="A1047" i="2" s="1"/>
  <c r="O1046" i="2"/>
  <c r="A1046" i="2" s="1"/>
  <c r="A1045" i="2"/>
  <c r="O1044" i="2"/>
  <c r="A1044" i="2" s="1"/>
  <c r="O1043" i="2"/>
  <c r="A1043" i="2" s="1"/>
  <c r="O1042" i="2"/>
  <c r="A1042" i="2" s="1"/>
  <c r="O1041" i="2"/>
  <c r="A1041" i="2" s="1"/>
  <c r="O1040" i="2"/>
  <c r="A1040" i="2" s="1"/>
  <c r="O1039" i="2"/>
  <c r="A1039" i="2" s="1"/>
  <c r="O1038" i="2"/>
  <c r="A1038" i="2" s="1"/>
  <c r="N1037" i="2"/>
  <c r="N1036" i="2" s="1"/>
  <c r="M1037" i="2"/>
  <c r="M1036" i="2" s="1"/>
  <c r="L1037" i="2"/>
  <c r="L1036" i="2" s="1"/>
  <c r="D1037" i="2"/>
  <c r="O1023" i="2"/>
  <c r="A1023" i="2" s="1"/>
  <c r="O1022" i="2"/>
  <c r="A1022" i="2" s="1"/>
  <c r="O1021" i="2"/>
  <c r="A1021" i="2" s="1"/>
  <c r="O1020" i="2"/>
  <c r="A1020" i="2" s="1"/>
  <c r="O1019" i="2"/>
  <c r="A1019" i="2" s="1"/>
  <c r="O1018" i="2"/>
  <c r="A1018" i="2" s="1"/>
  <c r="O1017" i="2"/>
  <c r="A1017" i="2" s="1"/>
  <c r="O1016" i="2"/>
  <c r="A1016" i="2" s="1"/>
  <c r="O1015" i="2"/>
  <c r="A1015" i="2" s="1"/>
  <c r="O1014" i="2"/>
  <c r="A1014" i="2" s="1"/>
  <c r="N1013" i="2"/>
  <c r="N1012" i="2" s="1"/>
  <c r="M1013" i="2"/>
  <c r="M1012" i="2" s="1"/>
  <c r="L1013" i="2"/>
  <c r="L1012" i="2" s="1"/>
  <c r="D1013" i="2"/>
  <c r="O1011" i="2"/>
  <c r="A1011" i="2" s="1"/>
  <c r="O1010" i="2"/>
  <c r="A1010" i="2" s="1"/>
  <c r="O1009" i="2"/>
  <c r="A1009" i="2" s="1"/>
  <c r="O1008" i="2"/>
  <c r="A1008" i="2" s="1"/>
  <c r="O1007" i="2"/>
  <c r="A1007" i="2" s="1"/>
  <c r="O1006" i="2"/>
  <c r="A1006" i="2" s="1"/>
  <c r="O1005" i="2"/>
  <c r="A1005" i="2" s="1"/>
  <c r="O1004" i="2"/>
  <c r="A1004" i="2" s="1"/>
  <c r="O1003" i="2"/>
  <c r="A1003" i="2" s="1"/>
  <c r="O1002" i="2"/>
  <c r="A1002" i="2" s="1"/>
  <c r="N1001" i="2"/>
  <c r="N1000" i="2" s="1"/>
  <c r="M1001" i="2"/>
  <c r="M1000" i="2" s="1"/>
  <c r="L1001" i="2"/>
  <c r="L1000" i="2" s="1"/>
  <c r="D1001" i="2"/>
  <c r="N950" i="2"/>
  <c r="M950" i="2"/>
  <c r="L950" i="2"/>
  <c r="N949" i="2"/>
  <c r="M949" i="2"/>
  <c r="L949" i="2"/>
  <c r="N948" i="2"/>
  <c r="M948" i="2"/>
  <c r="L948" i="2"/>
  <c r="N947" i="2"/>
  <c r="M947" i="2"/>
  <c r="L947" i="2"/>
  <c r="N946" i="2"/>
  <c r="M946" i="2"/>
  <c r="L946" i="2"/>
  <c r="N945" i="2"/>
  <c r="M945" i="2"/>
  <c r="L945" i="2"/>
  <c r="N944" i="2"/>
  <c r="M944" i="2"/>
  <c r="L944" i="2"/>
  <c r="N943" i="2"/>
  <c r="M943" i="2"/>
  <c r="L943" i="2"/>
  <c r="N942" i="2"/>
  <c r="M942" i="2"/>
  <c r="L942" i="2"/>
  <c r="N941" i="2"/>
  <c r="M941" i="2"/>
  <c r="L941" i="2"/>
  <c r="D950" i="2"/>
  <c r="D949" i="2"/>
  <c r="D948" i="2"/>
  <c r="D947" i="2"/>
  <c r="D946" i="2"/>
  <c r="D945" i="2"/>
  <c r="D944" i="2"/>
  <c r="D943" i="2"/>
  <c r="D942" i="2"/>
  <c r="D941" i="2"/>
  <c r="K9" i="2" l="1"/>
  <c r="J12" i="2"/>
  <c r="K10" i="2"/>
  <c r="K6" i="2"/>
  <c r="J17" i="2"/>
  <c r="J484" i="2"/>
  <c r="J39" i="2"/>
  <c r="J171" i="2"/>
  <c r="K483" i="2"/>
  <c r="J14" i="2"/>
  <c r="F4" i="2"/>
  <c r="F3" i="2" s="1"/>
  <c r="D991" i="2"/>
  <c r="D995" i="2"/>
  <c r="D999" i="2"/>
  <c r="G15" i="2"/>
  <c r="I16" i="2"/>
  <c r="K26" i="2"/>
  <c r="J26" i="2"/>
  <c r="K25" i="2"/>
  <c r="J25" i="2"/>
  <c r="K467" i="2"/>
  <c r="J467" i="2"/>
  <c r="J13" i="2"/>
  <c r="D1000" i="2"/>
  <c r="D1036" i="2"/>
  <c r="D992" i="2"/>
  <c r="D996" i="2"/>
  <c r="J8" i="2"/>
  <c r="K7" i="2"/>
  <c r="J7" i="2"/>
  <c r="G459" i="2"/>
  <c r="I459" i="2" s="1"/>
  <c r="I460" i="2"/>
  <c r="K460" i="2" s="1"/>
  <c r="I11" i="2"/>
  <c r="F459" i="2"/>
  <c r="J461" i="2"/>
  <c r="K40" i="2"/>
  <c r="J40" i="2"/>
  <c r="J10" i="2"/>
  <c r="K8" i="2"/>
  <c r="D993" i="2"/>
  <c r="D997" i="2"/>
  <c r="D1012" i="2"/>
  <c r="D990" i="2"/>
  <c r="D994" i="2"/>
  <c r="D998" i="2"/>
  <c r="D1048" i="2"/>
  <c r="G4" i="2"/>
  <c r="I5" i="2"/>
  <c r="K5" i="2" s="1"/>
  <c r="J747" i="2"/>
  <c r="J483" i="2"/>
  <c r="K747" i="2"/>
  <c r="K172" i="2"/>
  <c r="J172" i="2"/>
  <c r="N460" i="2"/>
  <c r="N459" i="2" s="1"/>
  <c r="N484" i="2"/>
  <c r="N483" i="2" s="1"/>
  <c r="P1003" i="2"/>
  <c r="Q1007" i="2"/>
  <c r="Q1011" i="2"/>
  <c r="P1016" i="2"/>
  <c r="Q1038" i="2"/>
  <c r="Q1042" i="2"/>
  <c r="Q1046" i="2"/>
  <c r="P1053" i="2"/>
  <c r="P1057" i="2"/>
  <c r="Q1010" i="2"/>
  <c r="P1015" i="2"/>
  <c r="Q1019" i="2"/>
  <c r="Q1023" i="2"/>
  <c r="P1041" i="2"/>
  <c r="Q1045" i="2"/>
  <c r="P1052" i="2"/>
  <c r="P1056" i="2"/>
  <c r="N172" i="2"/>
  <c r="N171" i="2" s="1"/>
  <c r="Q1002" i="2"/>
  <c r="P1006" i="2"/>
  <c r="Q1005" i="2"/>
  <c r="Q1009" i="2"/>
  <c r="Q1014" i="2"/>
  <c r="P1018" i="2"/>
  <c r="Q1022" i="2"/>
  <c r="Q1040" i="2"/>
  <c r="Q1044" i="2"/>
  <c r="Q1051" i="2"/>
  <c r="Q1055" i="2"/>
  <c r="Q1059" i="2"/>
  <c r="P1004" i="2"/>
  <c r="P1008" i="2"/>
  <c r="Q1017" i="2"/>
  <c r="Q1021" i="2"/>
  <c r="Q1039" i="2"/>
  <c r="Q1043" i="2"/>
  <c r="Q1047" i="2"/>
  <c r="Q1050" i="2"/>
  <c r="Q1054" i="2"/>
  <c r="Q1058" i="2"/>
  <c r="D1025" i="2"/>
  <c r="O1031" i="2"/>
  <c r="Q1031" i="2" s="1"/>
  <c r="O1028" i="2"/>
  <c r="O992" i="2" s="1"/>
  <c r="O1027" i="2"/>
  <c r="Q1027" i="2" s="1"/>
  <c r="O1035" i="2"/>
  <c r="Q1035" i="2" s="1"/>
  <c r="O1026" i="2"/>
  <c r="Q1026" i="2" s="1"/>
  <c r="O1032" i="2"/>
  <c r="Q1032" i="2" s="1"/>
  <c r="Q1053" i="2"/>
  <c r="P1054" i="2"/>
  <c r="M1025" i="2"/>
  <c r="M1024" i="2" s="1"/>
  <c r="P1058" i="2"/>
  <c r="P1050" i="2"/>
  <c r="Q1057" i="2"/>
  <c r="M991" i="2"/>
  <c r="Q1052" i="2"/>
  <c r="Q1056" i="2"/>
  <c r="P1051" i="2"/>
  <c r="P1055" i="2"/>
  <c r="P1059" i="2"/>
  <c r="O1049" i="2"/>
  <c r="A1049" i="2" s="1"/>
  <c r="P1046" i="2"/>
  <c r="Q1003" i="2"/>
  <c r="Q1015" i="2"/>
  <c r="Q1020" i="2"/>
  <c r="P1020" i="2"/>
  <c r="O1001" i="2"/>
  <c r="A1001" i="2" s="1"/>
  <c r="P1002" i="2"/>
  <c r="Q1006" i="2"/>
  <c r="P1007" i="2"/>
  <c r="O1013" i="2"/>
  <c r="A1013" i="2" s="1"/>
  <c r="P1014" i="2"/>
  <c r="Q1018" i="2"/>
  <c r="P1019" i="2"/>
  <c r="P1044" i="2"/>
  <c r="P1040" i="2"/>
  <c r="Q1041" i="2"/>
  <c r="P1042" i="2"/>
  <c r="N1025" i="2"/>
  <c r="N1024" i="2" s="1"/>
  <c r="O1030" i="2"/>
  <c r="Q1030" i="2" s="1"/>
  <c r="O1034" i="2"/>
  <c r="Q1034" i="2" s="1"/>
  <c r="O1037" i="2"/>
  <c r="A1037" i="2" s="1"/>
  <c r="P1038" i="2"/>
  <c r="L1025" i="2"/>
  <c r="L1024" i="2" s="1"/>
  <c r="O1029" i="2"/>
  <c r="P1029" i="2" s="1"/>
  <c r="O1033" i="2"/>
  <c r="Q1033" i="2" s="1"/>
  <c r="L991" i="2"/>
  <c r="P1045" i="2"/>
  <c r="P1039" i="2"/>
  <c r="P1043" i="2"/>
  <c r="P1047" i="2"/>
  <c r="Q1016" i="2"/>
  <c r="P1017" i="2"/>
  <c r="P1021" i="2"/>
  <c r="P1022" i="2"/>
  <c r="P1023" i="2"/>
  <c r="Q1004" i="2"/>
  <c r="P1005" i="2"/>
  <c r="Q1008" i="2"/>
  <c r="P1009" i="2"/>
  <c r="P1010" i="2"/>
  <c r="P1011" i="2"/>
  <c r="Q951" i="2"/>
  <c r="O170" i="2"/>
  <c r="A170" i="2" s="1"/>
  <c r="O169" i="2"/>
  <c r="A169" i="2" s="1"/>
  <c r="O168" i="2"/>
  <c r="A168" i="2" s="1"/>
  <c r="O167" i="2"/>
  <c r="A167" i="2" s="1"/>
  <c r="O166" i="2"/>
  <c r="A166" i="2" s="1"/>
  <c r="O165" i="2"/>
  <c r="A165" i="2" s="1"/>
  <c r="O164" i="2"/>
  <c r="A164" i="2" s="1"/>
  <c r="O163" i="2"/>
  <c r="A163" i="2" s="1"/>
  <c r="O162" i="2"/>
  <c r="A162" i="2" s="1"/>
  <c r="O161" i="2"/>
  <c r="A161" i="2" s="1"/>
  <c r="N160" i="2"/>
  <c r="N159" i="2" s="1"/>
  <c r="M160" i="2"/>
  <c r="M159" i="2" s="1"/>
  <c r="L160" i="2"/>
  <c r="L159" i="2" s="1"/>
  <c r="D160" i="2"/>
  <c r="N86" i="2"/>
  <c r="M86" i="2"/>
  <c r="M50" i="2" s="1"/>
  <c r="M26" i="2" s="1"/>
  <c r="L86" i="2"/>
  <c r="L50" i="2" s="1"/>
  <c r="L26" i="2" s="1"/>
  <c r="N85" i="2"/>
  <c r="M85" i="2"/>
  <c r="L85" i="2"/>
  <c r="L49" i="2" s="1"/>
  <c r="L25" i="2" s="1"/>
  <c r="N84" i="2"/>
  <c r="M84" i="2"/>
  <c r="M48" i="2" s="1"/>
  <c r="M24" i="2" s="1"/>
  <c r="L84" i="2"/>
  <c r="L48" i="2" s="1"/>
  <c r="L24" i="2" s="1"/>
  <c r="N83" i="2"/>
  <c r="M83" i="2"/>
  <c r="M47" i="2" s="1"/>
  <c r="M23" i="2" s="1"/>
  <c r="L83" i="2"/>
  <c r="L47" i="2" s="1"/>
  <c r="L23" i="2" s="1"/>
  <c r="N82" i="2"/>
  <c r="N46" i="2" s="1"/>
  <c r="M82" i="2"/>
  <c r="M46" i="2" s="1"/>
  <c r="M22" i="2" s="1"/>
  <c r="L82" i="2"/>
  <c r="L46" i="2" s="1"/>
  <c r="L22" i="2" s="1"/>
  <c r="N81" i="2"/>
  <c r="M81" i="2"/>
  <c r="M45" i="2" s="1"/>
  <c r="M21" i="2" s="1"/>
  <c r="L81" i="2"/>
  <c r="L45" i="2" s="1"/>
  <c r="L21" i="2" s="1"/>
  <c r="N80" i="2"/>
  <c r="M80" i="2"/>
  <c r="M44" i="2" s="1"/>
  <c r="M20" i="2" s="1"/>
  <c r="L80" i="2"/>
  <c r="L44" i="2" s="1"/>
  <c r="L20" i="2" s="1"/>
  <c r="N79" i="2"/>
  <c r="M79" i="2"/>
  <c r="M43" i="2" s="1"/>
  <c r="M19" i="2" s="1"/>
  <c r="L79" i="2"/>
  <c r="L43" i="2" s="1"/>
  <c r="L19" i="2" s="1"/>
  <c r="N78" i="2"/>
  <c r="M78" i="2"/>
  <c r="M42" i="2" s="1"/>
  <c r="M18" i="2" s="1"/>
  <c r="L78" i="2"/>
  <c r="L42" i="2" s="1"/>
  <c r="L18" i="2" s="1"/>
  <c r="N77" i="2"/>
  <c r="N41" i="2" s="1"/>
  <c r="M77" i="2"/>
  <c r="M41" i="2" s="1"/>
  <c r="M17" i="2" s="1"/>
  <c r="L77" i="2"/>
  <c r="L41" i="2" s="1"/>
  <c r="L17" i="2" s="1"/>
  <c r="D86" i="2"/>
  <c r="D85" i="2"/>
  <c r="D84" i="2"/>
  <c r="D83" i="2"/>
  <c r="D82" i="2"/>
  <c r="D81" i="2"/>
  <c r="D80" i="2"/>
  <c r="D79" i="2"/>
  <c r="D78" i="2"/>
  <c r="D77" i="2"/>
  <c r="M49" i="2"/>
  <c r="M25" i="2" s="1"/>
  <c r="O98" i="2"/>
  <c r="A98" i="2" s="1"/>
  <c r="O97" i="2"/>
  <c r="A97" i="2" s="1"/>
  <c r="O96" i="2"/>
  <c r="A96" i="2" s="1"/>
  <c r="O95" i="2"/>
  <c r="A95" i="2" s="1"/>
  <c r="O94" i="2"/>
  <c r="A94" i="2" s="1"/>
  <c r="O93" i="2"/>
  <c r="A93" i="2" s="1"/>
  <c r="O92" i="2"/>
  <c r="A92" i="2" s="1"/>
  <c r="O91" i="2"/>
  <c r="A91" i="2" s="1"/>
  <c r="O89" i="2"/>
  <c r="A89" i="2" s="1"/>
  <c r="N88" i="2"/>
  <c r="N87" i="2" s="1"/>
  <c r="M88" i="2"/>
  <c r="M87" i="2" s="1"/>
  <c r="L88" i="2"/>
  <c r="L87" i="2" s="1"/>
  <c r="D88" i="2"/>
  <c r="P1027" i="2" l="1"/>
  <c r="N42" i="2"/>
  <c r="N18" i="2" s="1"/>
  <c r="N6" i="2" s="1"/>
  <c r="N50" i="2"/>
  <c r="N26" i="2" s="1"/>
  <c r="N14" i="2" s="1"/>
  <c r="N45" i="2"/>
  <c r="N21" i="2" s="1"/>
  <c r="N9" i="2" s="1"/>
  <c r="N49" i="2"/>
  <c r="N25" i="2" s="1"/>
  <c r="N13" i="2" s="1"/>
  <c r="N44" i="2"/>
  <c r="N20" i="2" s="1"/>
  <c r="N8" i="2" s="1"/>
  <c r="N48" i="2"/>
  <c r="N24" i="2" s="1"/>
  <c r="N12" i="2" s="1"/>
  <c r="N43" i="2"/>
  <c r="N19" i="2" s="1"/>
  <c r="N7" i="2" s="1"/>
  <c r="N47" i="2"/>
  <c r="N23" i="2" s="1"/>
  <c r="N11" i="2" s="1"/>
  <c r="O991" i="2"/>
  <c r="A991" i="2" s="1"/>
  <c r="D42" i="2"/>
  <c r="D46" i="2"/>
  <c r="D50" i="2"/>
  <c r="G3" i="2"/>
  <c r="I4" i="2"/>
  <c r="J460" i="2"/>
  <c r="K11" i="2"/>
  <c r="J11" i="2"/>
  <c r="A992" i="2"/>
  <c r="A1035" i="2"/>
  <c r="A1027" i="2"/>
  <c r="D87" i="2"/>
  <c r="D1024" i="2"/>
  <c r="A1030" i="2"/>
  <c r="A1033" i="2"/>
  <c r="J5" i="2"/>
  <c r="A1032" i="2"/>
  <c r="D43" i="2"/>
  <c r="D44" i="2"/>
  <c r="D48" i="2"/>
  <c r="J459" i="2"/>
  <c r="K459" i="2"/>
  <c r="K16" i="2"/>
  <c r="J16" i="2"/>
  <c r="A1031" i="2"/>
  <c r="D47" i="2"/>
  <c r="D41" i="2"/>
  <c r="D45" i="2"/>
  <c r="D49" i="2"/>
  <c r="D159" i="2"/>
  <c r="A1034" i="2"/>
  <c r="A1026" i="2"/>
  <c r="A1029" i="2"/>
  <c r="A1028" i="2"/>
  <c r="I15" i="2"/>
  <c r="P1031" i="2"/>
  <c r="P995" i="2" s="1"/>
  <c r="O995" i="2"/>
  <c r="A995" i="2" s="1"/>
  <c r="N17" i="2"/>
  <c r="P93" i="2"/>
  <c r="Q165" i="2"/>
  <c r="P96" i="2"/>
  <c r="P97" i="2"/>
  <c r="Q163" i="2"/>
  <c r="Q169" i="2"/>
  <c r="P92" i="2"/>
  <c r="Q89" i="2"/>
  <c r="P94" i="2"/>
  <c r="P98" i="2"/>
  <c r="P91" i="2"/>
  <c r="P95" i="2"/>
  <c r="O82" i="2"/>
  <c r="A82" i="2" s="1"/>
  <c r="N22" i="2"/>
  <c r="N10" i="2" s="1"/>
  <c r="Q162" i="2"/>
  <c r="P164" i="2"/>
  <c r="Q166" i="2"/>
  <c r="Q168" i="2"/>
  <c r="P1028" i="2"/>
  <c r="P992" i="2" s="1"/>
  <c r="O86" i="2"/>
  <c r="P86" i="2" s="1"/>
  <c r="Q1028" i="2"/>
  <c r="O83" i="2"/>
  <c r="Q83" i="2" s="1"/>
  <c r="O990" i="2"/>
  <c r="A990" i="2" s="1"/>
  <c r="O996" i="2"/>
  <c r="A996" i="2" s="1"/>
  <c r="P1035" i="2"/>
  <c r="P999" i="2" s="1"/>
  <c r="P1032" i="2"/>
  <c r="P996" i="2" s="1"/>
  <c r="O999" i="2"/>
  <c r="A999" i="2" s="1"/>
  <c r="P1026" i="2"/>
  <c r="P990" i="2" s="1"/>
  <c r="O79" i="2"/>
  <c r="Q79" i="2" s="1"/>
  <c r="O84" i="2"/>
  <c r="P84" i="2" s="1"/>
  <c r="O80" i="2"/>
  <c r="A80" i="2" s="1"/>
  <c r="N76" i="2"/>
  <c r="N75" i="2" s="1"/>
  <c r="O998" i="2"/>
  <c r="A998" i="2" s="1"/>
  <c r="O994" i="2"/>
  <c r="A994" i="2" s="1"/>
  <c r="O993" i="2"/>
  <c r="A993" i="2" s="1"/>
  <c r="P1001" i="2"/>
  <c r="P1000" i="2" s="1"/>
  <c r="P993" i="2"/>
  <c r="O997" i="2"/>
  <c r="A997" i="2" s="1"/>
  <c r="P1049" i="2"/>
  <c r="P1048" i="2" s="1"/>
  <c r="P991" i="2"/>
  <c r="O1048" i="2"/>
  <c r="Q1048" i="2" s="1"/>
  <c r="Q1049" i="2"/>
  <c r="O1025" i="2"/>
  <c r="O1024" i="2" s="1"/>
  <c r="Q1024" i="2" s="1"/>
  <c r="D76" i="2"/>
  <c r="P1037" i="2"/>
  <c r="P1036" i="2" s="1"/>
  <c r="P1034" i="2"/>
  <c r="P998" i="2" s="1"/>
  <c r="Q1037" i="2"/>
  <c r="O1036" i="2"/>
  <c r="Q1036" i="2" s="1"/>
  <c r="P1033" i="2"/>
  <c r="P997" i="2" s="1"/>
  <c r="Q1013" i="2"/>
  <c r="O1012" i="2"/>
  <c r="Q1012" i="2" s="1"/>
  <c r="Q1001" i="2"/>
  <c r="O1000" i="2"/>
  <c r="Q1000" i="2" s="1"/>
  <c r="P1030" i="2"/>
  <c r="P1013" i="2"/>
  <c r="P1012" i="2" s="1"/>
  <c r="Q1029" i="2"/>
  <c r="P166" i="2"/>
  <c r="P169" i="2"/>
  <c r="P163" i="2"/>
  <c r="P161" i="2"/>
  <c r="Q161" i="2"/>
  <c r="P167" i="2"/>
  <c r="Q167" i="2"/>
  <c r="P170" i="2"/>
  <c r="Q170" i="2"/>
  <c r="Q93" i="2"/>
  <c r="Q97" i="2"/>
  <c r="Q94" i="2"/>
  <c r="Q98" i="2"/>
  <c r="Q91" i="2"/>
  <c r="Q95" i="2"/>
  <c r="Q164" i="2"/>
  <c r="P162" i="2"/>
  <c r="P165" i="2"/>
  <c r="P168" i="2"/>
  <c r="Q92" i="2"/>
  <c r="Q96" i="2"/>
  <c r="O160" i="2"/>
  <c r="Q160" i="2" s="1"/>
  <c r="O85" i="2"/>
  <c r="A85" i="2" s="1"/>
  <c r="L76" i="2"/>
  <c r="L75" i="2" s="1"/>
  <c r="O81" i="2"/>
  <c r="A81" i="2" s="1"/>
  <c r="M76" i="2"/>
  <c r="M75" i="2" s="1"/>
  <c r="P89" i="2"/>
  <c r="O90" i="2"/>
  <c r="A90" i="2" s="1"/>
  <c r="O77" i="2"/>
  <c r="Q77" i="2" s="1"/>
  <c r="O78" i="2"/>
  <c r="Q78" i="2" s="1"/>
  <c r="P83" i="2" l="1"/>
  <c r="N40" i="2"/>
  <c r="N39" i="2" s="1"/>
  <c r="Q86" i="2"/>
  <c r="D21" i="2"/>
  <c r="D23" i="2"/>
  <c r="A1036" i="2"/>
  <c r="A1048" i="2"/>
  <c r="D20" i="2"/>
  <c r="A1000" i="2"/>
  <c r="K4" i="2"/>
  <c r="J4" i="2"/>
  <c r="D75" i="2"/>
  <c r="A77" i="2"/>
  <c r="A84" i="2"/>
  <c r="A79" i="2"/>
  <c r="A1025" i="2"/>
  <c r="I3" i="2"/>
  <c r="D22" i="2"/>
  <c r="K15" i="2"/>
  <c r="J15" i="2"/>
  <c r="D25" i="2"/>
  <c r="D17" i="2"/>
  <c r="A1012" i="2"/>
  <c r="D24" i="2"/>
  <c r="D19" i="2"/>
  <c r="A1024" i="2"/>
  <c r="A86" i="2"/>
  <c r="A78" i="2"/>
  <c r="A160" i="2"/>
  <c r="A83" i="2"/>
  <c r="D26" i="2"/>
  <c r="D18" i="2"/>
  <c r="P79" i="2"/>
  <c r="P82" i="2"/>
  <c r="Q82" i="2"/>
  <c r="Q84" i="2"/>
  <c r="Q80" i="2"/>
  <c r="P80" i="2"/>
  <c r="N16" i="2"/>
  <c r="N15" i="2" s="1"/>
  <c r="N5" i="2"/>
  <c r="N4" i="2" s="1"/>
  <c r="N3" i="2" s="1"/>
  <c r="Q90" i="2"/>
  <c r="Q1025" i="2"/>
  <c r="P1025" i="2"/>
  <c r="P1024" i="2" s="1"/>
  <c r="P994" i="2"/>
  <c r="P160" i="2"/>
  <c r="P159" i="2" s="1"/>
  <c r="P85" i="2"/>
  <c r="Q85" i="2"/>
  <c r="P81" i="2"/>
  <c r="Q81" i="2"/>
  <c r="O159" i="2"/>
  <c r="Q159" i="2" s="1"/>
  <c r="P90" i="2"/>
  <c r="P88" i="2" s="1"/>
  <c r="P87" i="2" s="1"/>
  <c r="O88" i="2"/>
  <c r="P78" i="2"/>
  <c r="O76" i="2"/>
  <c r="Q76" i="2" s="1"/>
  <c r="P77" i="2"/>
  <c r="Q88" i="2" l="1"/>
  <c r="A88" i="2"/>
  <c r="K3" i="2"/>
  <c r="J3" i="2"/>
  <c r="A76" i="2"/>
  <c r="A159" i="2"/>
  <c r="P76" i="2"/>
  <c r="P75" i="2" s="1"/>
  <c r="O87" i="2"/>
  <c r="O75" i="2"/>
  <c r="Q75" i="2" s="1"/>
  <c r="Q87" i="2" l="1"/>
  <c r="A87" i="2"/>
  <c r="A75" i="2"/>
  <c r="D989" i="2"/>
  <c r="D977" i="2"/>
  <c r="D965" i="2"/>
  <c r="D953" i="2"/>
  <c r="D928" i="2"/>
  <c r="D916" i="2"/>
  <c r="D904" i="2"/>
  <c r="D892" i="2"/>
  <c r="D880" i="2"/>
  <c r="D868" i="2"/>
  <c r="D856" i="2"/>
  <c r="D844" i="2"/>
  <c r="D842" i="2"/>
  <c r="D841" i="2"/>
  <c r="D840" i="2"/>
  <c r="D839" i="2"/>
  <c r="D838" i="2"/>
  <c r="D837" i="2"/>
  <c r="D836" i="2"/>
  <c r="D835" i="2"/>
  <c r="D834" i="2"/>
  <c r="D833" i="2"/>
  <c r="D820" i="2"/>
  <c r="D808" i="2"/>
  <c r="D796" i="2"/>
  <c r="D784" i="2"/>
  <c r="D772" i="2"/>
  <c r="D760" i="2"/>
  <c r="D758" i="2"/>
  <c r="D757" i="2"/>
  <c r="D736" i="2"/>
  <c r="D724" i="2"/>
  <c r="D722" i="2"/>
  <c r="D721" i="2"/>
  <c r="D720" i="2"/>
  <c r="D719" i="2"/>
  <c r="D718" i="2"/>
  <c r="D717" i="2"/>
  <c r="D716" i="2"/>
  <c r="D715" i="2"/>
  <c r="D714" i="2"/>
  <c r="D713" i="2"/>
  <c r="D700" i="2"/>
  <c r="D688" i="2"/>
  <c r="D676" i="2"/>
  <c r="D664" i="2"/>
  <c r="D662" i="2"/>
  <c r="D661" i="2"/>
  <c r="D660" i="2"/>
  <c r="D659" i="2"/>
  <c r="D658" i="2"/>
  <c r="D657" i="2"/>
  <c r="D656" i="2"/>
  <c r="D655" i="2"/>
  <c r="D654" i="2"/>
  <c r="D653" i="2"/>
  <c r="D640" i="2"/>
  <c r="D628" i="2"/>
  <c r="D616" i="2"/>
  <c r="D614" i="2"/>
  <c r="D613" i="2"/>
  <c r="D612" i="2"/>
  <c r="D611" i="2"/>
  <c r="D610" i="2"/>
  <c r="D609" i="2"/>
  <c r="D608" i="2"/>
  <c r="D607" i="2"/>
  <c r="D606" i="2"/>
  <c r="D605" i="2"/>
  <c r="D592" i="2"/>
  <c r="D580" i="2"/>
  <c r="D568" i="2"/>
  <c r="D566" i="2"/>
  <c r="D565" i="2"/>
  <c r="D564" i="2"/>
  <c r="D563" i="2"/>
  <c r="D562" i="2"/>
  <c r="D561" i="2"/>
  <c r="D560" i="2"/>
  <c r="D559" i="2"/>
  <c r="D558" i="2"/>
  <c r="D557" i="2"/>
  <c r="D544" i="2"/>
  <c r="D532" i="2"/>
  <c r="D520" i="2"/>
  <c r="D508" i="2"/>
  <c r="D496" i="2"/>
  <c r="D472" i="2"/>
  <c r="D448" i="2"/>
  <c r="D436" i="2"/>
  <c r="D424" i="2"/>
  <c r="D412" i="2"/>
  <c r="D400" i="2"/>
  <c r="D398" i="2"/>
  <c r="D397" i="2"/>
  <c r="D396" i="2"/>
  <c r="D395" i="2"/>
  <c r="D394" i="2"/>
  <c r="D393" i="2"/>
  <c r="D392" i="2"/>
  <c r="D391" i="2"/>
  <c r="D390" i="2"/>
  <c r="D389" i="2"/>
  <c r="D220" i="2"/>
  <c r="D218" i="2"/>
  <c r="D217" i="2"/>
  <c r="D216" i="2"/>
  <c r="D215" i="2"/>
  <c r="D214" i="2"/>
  <c r="D213" i="2"/>
  <c r="D212" i="2"/>
  <c r="D211" i="2"/>
  <c r="D210" i="2"/>
  <c r="D209" i="2"/>
  <c r="D196" i="2"/>
  <c r="D184" i="2"/>
  <c r="D148" i="2"/>
  <c r="D136" i="2"/>
  <c r="D124" i="2"/>
  <c r="D112" i="2"/>
  <c r="D100" i="2"/>
  <c r="D64" i="2"/>
  <c r="D52" i="2"/>
  <c r="D40" i="2"/>
  <c r="D28" i="2"/>
  <c r="M989" i="2"/>
  <c r="M988" i="2" s="1"/>
  <c r="M977" i="2"/>
  <c r="M976" i="2" s="1"/>
  <c r="M965" i="2"/>
  <c r="M964" i="2" s="1"/>
  <c r="M953" i="2"/>
  <c r="M952" i="2" s="1"/>
  <c r="M928" i="2"/>
  <c r="M927" i="2" s="1"/>
  <c r="M916" i="2"/>
  <c r="M915" i="2" s="1"/>
  <c r="M904" i="2"/>
  <c r="M903" i="2" s="1"/>
  <c r="M892" i="2"/>
  <c r="M891" i="2" s="1"/>
  <c r="M880" i="2"/>
  <c r="M879" i="2" s="1"/>
  <c r="M868" i="2"/>
  <c r="M867" i="2" s="1"/>
  <c r="M856" i="2"/>
  <c r="M855" i="2" s="1"/>
  <c r="M844" i="2"/>
  <c r="M843" i="2" s="1"/>
  <c r="M842" i="2"/>
  <c r="M758" i="2" s="1"/>
  <c r="M841" i="2"/>
  <c r="M757" i="2" s="1"/>
  <c r="M840" i="2"/>
  <c r="M756" i="2" s="1"/>
  <c r="M839" i="2"/>
  <c r="M755" i="2" s="1"/>
  <c r="M838" i="2"/>
  <c r="M754" i="2" s="1"/>
  <c r="M837" i="2"/>
  <c r="M753" i="2" s="1"/>
  <c r="M836" i="2"/>
  <c r="M752" i="2" s="1"/>
  <c r="M835" i="2"/>
  <c r="M751" i="2" s="1"/>
  <c r="M834" i="2"/>
  <c r="M750" i="2" s="1"/>
  <c r="M833" i="2"/>
  <c r="M820" i="2"/>
  <c r="M819" i="2" s="1"/>
  <c r="M808" i="2"/>
  <c r="M807" i="2" s="1"/>
  <c r="M796" i="2"/>
  <c r="M795" i="2" s="1"/>
  <c r="M784" i="2"/>
  <c r="M783" i="2" s="1"/>
  <c r="M772" i="2"/>
  <c r="M771" i="2" s="1"/>
  <c r="M760" i="2"/>
  <c r="M759" i="2" s="1"/>
  <c r="M736" i="2"/>
  <c r="M735" i="2" s="1"/>
  <c r="M724" i="2"/>
  <c r="M723" i="2" s="1"/>
  <c r="M722" i="2"/>
  <c r="M721" i="2"/>
  <c r="M720" i="2"/>
  <c r="M719" i="2"/>
  <c r="M718" i="2"/>
  <c r="M717" i="2"/>
  <c r="M716" i="2"/>
  <c r="M715" i="2"/>
  <c r="M714" i="2"/>
  <c r="M713" i="2"/>
  <c r="M700" i="2"/>
  <c r="M699" i="2" s="1"/>
  <c r="M688" i="2"/>
  <c r="M687" i="2" s="1"/>
  <c r="M676" i="2"/>
  <c r="M675" i="2" s="1"/>
  <c r="M664" i="2"/>
  <c r="M663" i="2" s="1"/>
  <c r="M662" i="2"/>
  <c r="M661" i="2"/>
  <c r="M660" i="2"/>
  <c r="M659" i="2"/>
  <c r="M658" i="2"/>
  <c r="M657" i="2"/>
  <c r="M656" i="2"/>
  <c r="M655" i="2"/>
  <c r="M654" i="2"/>
  <c r="M653" i="2"/>
  <c r="M640" i="2"/>
  <c r="M639" i="2" s="1"/>
  <c r="M628" i="2"/>
  <c r="M627" i="2" s="1"/>
  <c r="M616" i="2"/>
  <c r="M615" i="2" s="1"/>
  <c r="M614" i="2"/>
  <c r="M613" i="2"/>
  <c r="M612" i="2"/>
  <c r="M611" i="2"/>
  <c r="M610" i="2"/>
  <c r="M609" i="2"/>
  <c r="M608" i="2"/>
  <c r="M607" i="2"/>
  <c r="M606" i="2"/>
  <c r="M605" i="2"/>
  <c r="M592" i="2"/>
  <c r="M591" i="2" s="1"/>
  <c r="M580" i="2"/>
  <c r="M579" i="2" s="1"/>
  <c r="M568" i="2"/>
  <c r="M567" i="2" s="1"/>
  <c r="M566" i="2"/>
  <c r="M565" i="2"/>
  <c r="M564" i="2"/>
  <c r="M563" i="2"/>
  <c r="M562" i="2"/>
  <c r="M561" i="2"/>
  <c r="M560" i="2"/>
  <c r="M559" i="2"/>
  <c r="M558" i="2"/>
  <c r="M557" i="2"/>
  <c r="M544" i="2"/>
  <c r="M543" i="2" s="1"/>
  <c r="M532" i="2"/>
  <c r="M531" i="2" s="1"/>
  <c r="M520" i="2"/>
  <c r="M519" i="2" s="1"/>
  <c r="M508" i="2"/>
  <c r="M507" i="2" s="1"/>
  <c r="M496" i="2"/>
  <c r="M495" i="2" s="1"/>
  <c r="M472" i="2"/>
  <c r="M471" i="2" s="1"/>
  <c r="M448" i="2"/>
  <c r="M447" i="2" s="1"/>
  <c r="M436" i="2"/>
  <c r="M435" i="2" s="1"/>
  <c r="M424" i="2"/>
  <c r="M423" i="2" s="1"/>
  <c r="M412" i="2"/>
  <c r="M411" i="2" s="1"/>
  <c r="M400" i="2"/>
  <c r="M399" i="2" s="1"/>
  <c r="M398" i="2"/>
  <c r="M397" i="2"/>
  <c r="M396" i="2"/>
  <c r="M395" i="2"/>
  <c r="M394" i="2"/>
  <c r="M393" i="2"/>
  <c r="M392" i="2"/>
  <c r="M391" i="2"/>
  <c r="M390" i="2"/>
  <c r="M389" i="2"/>
  <c r="M376" i="2"/>
  <c r="M375" i="2" s="1"/>
  <c r="M364" i="2"/>
  <c r="M363" i="2" s="1"/>
  <c r="M352" i="2"/>
  <c r="M351" i="2" s="1"/>
  <c r="M340" i="2"/>
  <c r="M339" i="2" s="1"/>
  <c r="M328" i="2"/>
  <c r="M327" i="2" s="1"/>
  <c r="M316" i="2"/>
  <c r="M315" i="2" s="1"/>
  <c r="M304" i="2"/>
  <c r="M303" i="2" s="1"/>
  <c r="M292" i="2"/>
  <c r="M291" i="2" s="1"/>
  <c r="M280" i="2"/>
  <c r="M279" i="2" s="1"/>
  <c r="M268" i="2"/>
  <c r="M267" i="2" s="1"/>
  <c r="M256" i="2"/>
  <c r="M255" i="2" s="1"/>
  <c r="M244" i="2"/>
  <c r="M243" i="2" s="1"/>
  <c r="M232" i="2"/>
  <c r="M231" i="2" s="1"/>
  <c r="M220" i="2"/>
  <c r="M219" i="2" s="1"/>
  <c r="M218" i="2"/>
  <c r="M217" i="2"/>
  <c r="M216" i="2"/>
  <c r="M215" i="2"/>
  <c r="M214" i="2"/>
  <c r="M213" i="2"/>
  <c r="M177" i="2" s="1"/>
  <c r="M212" i="2"/>
  <c r="M211" i="2"/>
  <c r="M210" i="2"/>
  <c r="M209" i="2"/>
  <c r="M196" i="2"/>
  <c r="M195" i="2" s="1"/>
  <c r="M184" i="2"/>
  <c r="M183" i="2" s="1"/>
  <c r="M148" i="2"/>
  <c r="M147" i="2" s="1"/>
  <c r="M136" i="2"/>
  <c r="M135" i="2" s="1"/>
  <c r="M124" i="2"/>
  <c r="M123" i="2" s="1"/>
  <c r="M112" i="2"/>
  <c r="M111" i="2" s="1"/>
  <c r="M100" i="2"/>
  <c r="M99" i="2" s="1"/>
  <c r="M64" i="2"/>
  <c r="M63" i="2" s="1"/>
  <c r="M52" i="2"/>
  <c r="M51" i="2" s="1"/>
  <c r="M28" i="2"/>
  <c r="M27" i="2" s="1"/>
  <c r="L989" i="2"/>
  <c r="L988" i="2" s="1"/>
  <c r="L977" i="2"/>
  <c r="L976" i="2" s="1"/>
  <c r="L965" i="2"/>
  <c r="L964" i="2" s="1"/>
  <c r="L953" i="2"/>
  <c r="L952" i="2" s="1"/>
  <c r="L928" i="2"/>
  <c r="L927" i="2" s="1"/>
  <c r="L916" i="2"/>
  <c r="L915" i="2" s="1"/>
  <c r="L904" i="2"/>
  <c r="L903" i="2" s="1"/>
  <c r="L892" i="2"/>
  <c r="L891" i="2" s="1"/>
  <c r="L880" i="2"/>
  <c r="L879" i="2" s="1"/>
  <c r="L868" i="2"/>
  <c r="L867" i="2" s="1"/>
  <c r="L856" i="2"/>
  <c r="L855" i="2" s="1"/>
  <c r="L844" i="2"/>
  <c r="L843" i="2" s="1"/>
  <c r="L842" i="2"/>
  <c r="L758" i="2" s="1"/>
  <c r="L841" i="2"/>
  <c r="L757" i="2" s="1"/>
  <c r="L840" i="2"/>
  <c r="L756" i="2" s="1"/>
  <c r="L839" i="2"/>
  <c r="L755" i="2" s="1"/>
  <c r="L838" i="2"/>
  <c r="L754" i="2" s="1"/>
  <c r="L837" i="2"/>
  <c r="L753" i="2" s="1"/>
  <c r="L836" i="2"/>
  <c r="L752" i="2" s="1"/>
  <c r="L835" i="2"/>
  <c r="L751" i="2" s="1"/>
  <c r="L834" i="2"/>
  <c r="L750" i="2" s="1"/>
  <c r="L833" i="2"/>
  <c r="L820" i="2"/>
  <c r="L819" i="2" s="1"/>
  <c r="L808" i="2"/>
  <c r="L807" i="2" s="1"/>
  <c r="L796" i="2"/>
  <c r="L795" i="2" s="1"/>
  <c r="L784" i="2"/>
  <c r="L783" i="2" s="1"/>
  <c r="L772" i="2"/>
  <c r="L771" i="2" s="1"/>
  <c r="L760" i="2"/>
  <c r="L759" i="2" s="1"/>
  <c r="L736" i="2"/>
  <c r="L735" i="2" s="1"/>
  <c r="L724" i="2"/>
  <c r="L723" i="2" s="1"/>
  <c r="L722" i="2"/>
  <c r="L721" i="2"/>
  <c r="L720" i="2"/>
  <c r="L719" i="2"/>
  <c r="L718" i="2"/>
  <c r="L717" i="2"/>
  <c r="L716" i="2"/>
  <c r="L715" i="2"/>
  <c r="L714" i="2"/>
  <c r="L713" i="2"/>
  <c r="L700" i="2"/>
  <c r="L699" i="2" s="1"/>
  <c r="L688" i="2"/>
  <c r="L687" i="2" s="1"/>
  <c r="L676" i="2"/>
  <c r="L675" i="2" s="1"/>
  <c r="L664" i="2"/>
  <c r="L663" i="2" s="1"/>
  <c r="L662" i="2"/>
  <c r="L661" i="2"/>
  <c r="L660" i="2"/>
  <c r="L659" i="2"/>
  <c r="L658" i="2"/>
  <c r="L657" i="2"/>
  <c r="L656" i="2"/>
  <c r="L655" i="2"/>
  <c r="L654" i="2"/>
  <c r="L653" i="2"/>
  <c r="L640" i="2"/>
  <c r="L639" i="2" s="1"/>
  <c r="L628" i="2"/>
  <c r="L627" i="2" s="1"/>
  <c r="L616" i="2"/>
  <c r="L615" i="2" s="1"/>
  <c r="L614" i="2"/>
  <c r="L613" i="2"/>
  <c r="L612" i="2"/>
  <c r="L611" i="2"/>
  <c r="L610" i="2"/>
  <c r="L609" i="2"/>
  <c r="L608" i="2"/>
  <c r="L607" i="2"/>
  <c r="L606" i="2"/>
  <c r="L605" i="2"/>
  <c r="L592" i="2"/>
  <c r="L591" i="2" s="1"/>
  <c r="L580" i="2"/>
  <c r="L579" i="2" s="1"/>
  <c r="L568" i="2"/>
  <c r="L567" i="2" s="1"/>
  <c r="L566" i="2"/>
  <c r="L565" i="2"/>
  <c r="L564" i="2"/>
  <c r="L563" i="2"/>
  <c r="L562" i="2"/>
  <c r="L561" i="2"/>
  <c r="L560" i="2"/>
  <c r="L559" i="2"/>
  <c r="L558" i="2"/>
  <c r="L557" i="2"/>
  <c r="L544" i="2"/>
  <c r="L543" i="2" s="1"/>
  <c r="L532" i="2"/>
  <c r="L531" i="2" s="1"/>
  <c r="L520" i="2"/>
  <c r="L519" i="2" s="1"/>
  <c r="L508" i="2"/>
  <c r="L507" i="2" s="1"/>
  <c r="L496" i="2"/>
  <c r="L495" i="2" s="1"/>
  <c r="L472" i="2"/>
  <c r="L471" i="2" s="1"/>
  <c r="L448" i="2"/>
  <c r="L447" i="2" s="1"/>
  <c r="L436" i="2"/>
  <c r="L435" i="2" s="1"/>
  <c r="L424" i="2"/>
  <c r="L423" i="2" s="1"/>
  <c r="L412" i="2"/>
  <c r="L411" i="2" s="1"/>
  <c r="L400" i="2"/>
  <c r="L399" i="2" s="1"/>
  <c r="L398" i="2"/>
  <c r="L397" i="2"/>
  <c r="L396" i="2"/>
  <c r="L395" i="2"/>
  <c r="L394" i="2"/>
  <c r="L393" i="2"/>
  <c r="L392" i="2"/>
  <c r="L391" i="2"/>
  <c r="L390" i="2"/>
  <c r="L389" i="2"/>
  <c r="L376" i="2"/>
  <c r="L364" i="2"/>
  <c r="L352" i="2"/>
  <c r="L340" i="2"/>
  <c r="L328" i="2"/>
  <c r="L316" i="2"/>
  <c r="L304" i="2"/>
  <c r="L292" i="2"/>
  <c r="L280" i="2"/>
  <c r="L268" i="2"/>
  <c r="L256" i="2"/>
  <c r="L244" i="2"/>
  <c r="L232" i="2"/>
  <c r="L220" i="2"/>
  <c r="L219" i="2" s="1"/>
  <c r="L218" i="2"/>
  <c r="L217" i="2"/>
  <c r="L216" i="2"/>
  <c r="L215" i="2"/>
  <c r="L214" i="2"/>
  <c r="L213" i="2"/>
  <c r="L212" i="2"/>
  <c r="L211" i="2"/>
  <c r="L210" i="2"/>
  <c r="L209" i="2"/>
  <c r="L196" i="2"/>
  <c r="L195" i="2" s="1"/>
  <c r="L184" i="2"/>
  <c r="L183" i="2" s="1"/>
  <c r="L148" i="2"/>
  <c r="L147" i="2" s="1"/>
  <c r="L136" i="2"/>
  <c r="L135" i="2" s="1"/>
  <c r="L124" i="2"/>
  <c r="L123" i="2" s="1"/>
  <c r="L112" i="2"/>
  <c r="L111" i="2" s="1"/>
  <c r="L100" i="2"/>
  <c r="L99" i="2" s="1"/>
  <c r="L64" i="2"/>
  <c r="L63" i="2" s="1"/>
  <c r="L52" i="2"/>
  <c r="L51" i="2" s="1"/>
  <c r="L28" i="2"/>
  <c r="L27" i="2" s="1"/>
  <c r="D27" i="2" l="1"/>
  <c r="D99" i="2"/>
  <c r="D147" i="2"/>
  <c r="D399" i="2"/>
  <c r="D447" i="2"/>
  <c r="D519" i="2"/>
  <c r="D639" i="2"/>
  <c r="D675" i="2"/>
  <c r="D795" i="2"/>
  <c r="D750" i="2"/>
  <c r="D754" i="2"/>
  <c r="D879" i="2"/>
  <c r="D927" i="2"/>
  <c r="D988" i="2"/>
  <c r="L255" i="2"/>
  <c r="L303" i="2"/>
  <c r="L351" i="2"/>
  <c r="D39" i="2"/>
  <c r="D111" i="2"/>
  <c r="D183" i="2"/>
  <c r="D219" i="2"/>
  <c r="D411" i="2"/>
  <c r="D471" i="2"/>
  <c r="D531" i="2"/>
  <c r="D567" i="2"/>
  <c r="D687" i="2"/>
  <c r="D723" i="2"/>
  <c r="D759" i="2"/>
  <c r="D807" i="2"/>
  <c r="D751" i="2"/>
  <c r="D755" i="2"/>
  <c r="D843" i="2"/>
  <c r="D891" i="2"/>
  <c r="D952" i="2"/>
  <c r="L243" i="2"/>
  <c r="D51" i="2"/>
  <c r="D123" i="2"/>
  <c r="D195" i="2"/>
  <c r="D423" i="2"/>
  <c r="D495" i="2"/>
  <c r="D543" i="2"/>
  <c r="D579" i="2"/>
  <c r="D615" i="2"/>
  <c r="D699" i="2"/>
  <c r="D735" i="2"/>
  <c r="D771" i="2"/>
  <c r="D819" i="2"/>
  <c r="D752" i="2"/>
  <c r="D756" i="2"/>
  <c r="D855" i="2"/>
  <c r="D903" i="2"/>
  <c r="D964" i="2"/>
  <c r="L291" i="2"/>
  <c r="L339" i="2"/>
  <c r="L267" i="2"/>
  <c r="L315" i="2"/>
  <c r="L363" i="2"/>
  <c r="L231" i="2"/>
  <c r="L279" i="2"/>
  <c r="L327" i="2"/>
  <c r="L375" i="2"/>
  <c r="D63" i="2"/>
  <c r="D135" i="2"/>
  <c r="D435" i="2"/>
  <c r="D507" i="2"/>
  <c r="D591" i="2"/>
  <c r="D627" i="2"/>
  <c r="D663" i="2"/>
  <c r="D783" i="2"/>
  <c r="D749" i="2"/>
  <c r="D753" i="2"/>
  <c r="D867" i="2"/>
  <c r="D915" i="2"/>
  <c r="D976" i="2"/>
  <c r="D487" i="2"/>
  <c r="D491" i="2"/>
  <c r="M486" i="2"/>
  <c r="M462" i="2" s="1"/>
  <c r="M490" i="2"/>
  <c r="M466" i="2" s="1"/>
  <c r="D488" i="2"/>
  <c r="M488" i="2"/>
  <c r="M464" i="2" s="1"/>
  <c r="D485" i="2"/>
  <c r="D489" i="2"/>
  <c r="D493" i="2"/>
  <c r="D486" i="2"/>
  <c r="D490" i="2"/>
  <c r="L486" i="2"/>
  <c r="L462" i="2" s="1"/>
  <c r="L490" i="2"/>
  <c r="L466" i="2" s="1"/>
  <c r="L494" i="2"/>
  <c r="L470" i="2" s="1"/>
  <c r="M487" i="2"/>
  <c r="M463" i="2" s="1"/>
  <c r="M491" i="2"/>
  <c r="M467" i="2" s="1"/>
  <c r="D492" i="2"/>
  <c r="M485" i="2"/>
  <c r="M489" i="2"/>
  <c r="M465" i="2" s="1"/>
  <c r="M9" i="2" s="1"/>
  <c r="M493" i="2"/>
  <c r="M469" i="2" s="1"/>
  <c r="D494" i="2"/>
  <c r="L485" i="2"/>
  <c r="L489" i="2"/>
  <c r="L465" i="2" s="1"/>
  <c r="M494" i="2"/>
  <c r="M470" i="2" s="1"/>
  <c r="L487" i="2"/>
  <c r="L463" i="2" s="1"/>
  <c r="L491" i="2"/>
  <c r="L467" i="2" s="1"/>
  <c r="M492" i="2"/>
  <c r="M468" i="2" s="1"/>
  <c r="L488" i="2"/>
  <c r="L464" i="2" s="1"/>
  <c r="L492" i="2"/>
  <c r="L468" i="2" s="1"/>
  <c r="L493" i="2"/>
  <c r="L469" i="2" s="1"/>
  <c r="D175" i="2"/>
  <c r="M176" i="2"/>
  <c r="D179" i="2"/>
  <c r="M174" i="2"/>
  <c r="M178" i="2"/>
  <c r="M182" i="2"/>
  <c r="M14" i="2" s="1"/>
  <c r="D176" i="2"/>
  <c r="D180" i="2"/>
  <c r="D388" i="2"/>
  <c r="M175" i="2"/>
  <c r="M179" i="2"/>
  <c r="L180" i="2"/>
  <c r="M173" i="2"/>
  <c r="M181" i="2"/>
  <c r="M13" i="2" s="1"/>
  <c r="M180" i="2"/>
  <c r="M556" i="2"/>
  <c r="M555" i="2" s="1"/>
  <c r="D556" i="2"/>
  <c r="D652" i="2"/>
  <c r="D16" i="2"/>
  <c r="D940" i="2"/>
  <c r="D177" i="2"/>
  <c r="D174" i="2"/>
  <c r="D178" i="2"/>
  <c r="L177" i="2"/>
  <c r="L181" i="2"/>
  <c r="D208" i="2"/>
  <c r="D712" i="2"/>
  <c r="D832" i="2"/>
  <c r="D181" i="2"/>
  <c r="L176" i="2"/>
  <c r="D182" i="2"/>
  <c r="L175" i="2"/>
  <c r="L179" i="2"/>
  <c r="D604" i="2"/>
  <c r="D173" i="2"/>
  <c r="M652" i="2"/>
  <c r="M651" i="2" s="1"/>
  <c r="M832" i="2"/>
  <c r="M831" i="2" s="1"/>
  <c r="L174" i="2"/>
  <c r="L178" i="2"/>
  <c r="L182" i="2"/>
  <c r="L940" i="2"/>
  <c r="L939" i="2" s="1"/>
  <c r="M208" i="2"/>
  <c r="M207" i="2" s="1"/>
  <c r="M749" i="2"/>
  <c r="M748" i="2" s="1"/>
  <c r="M747" i="2" s="1"/>
  <c r="M40" i="2"/>
  <c r="M39" i="2" s="1"/>
  <c r="M388" i="2"/>
  <c r="M387" i="2" s="1"/>
  <c r="M712" i="2"/>
  <c r="M711" i="2" s="1"/>
  <c r="M940" i="2"/>
  <c r="M939" i="2" s="1"/>
  <c r="L712" i="2"/>
  <c r="L711" i="2" s="1"/>
  <c r="M604" i="2"/>
  <c r="M603" i="2" s="1"/>
  <c r="L388" i="2"/>
  <c r="L387" i="2" s="1"/>
  <c r="L652" i="2"/>
  <c r="L651" i="2" s="1"/>
  <c r="L208" i="2"/>
  <c r="L207" i="2" s="1"/>
  <c r="L173" i="2"/>
  <c r="L556" i="2"/>
  <c r="L555" i="2" s="1"/>
  <c r="L832" i="2"/>
  <c r="L831" i="2" s="1"/>
  <c r="L749" i="2"/>
  <c r="L748" i="2" s="1"/>
  <c r="L747" i="2" s="1"/>
  <c r="L40" i="2"/>
  <c r="L39" i="2" s="1"/>
  <c r="L604" i="2"/>
  <c r="L603" i="2" s="1"/>
  <c r="D748" i="2" l="1"/>
  <c r="D603" i="2"/>
  <c r="D711" i="2"/>
  <c r="D15" i="2"/>
  <c r="D468" i="2"/>
  <c r="D12" i="2" s="1"/>
  <c r="D464" i="2"/>
  <c r="D463" i="2"/>
  <c r="D747" i="2"/>
  <c r="D207" i="2"/>
  <c r="D651" i="2"/>
  <c r="D465" i="2"/>
  <c r="D9" i="2" s="1"/>
  <c r="D461" i="2"/>
  <c r="D5" i="2" s="1"/>
  <c r="D555" i="2"/>
  <c r="D387" i="2"/>
  <c r="D7" i="2"/>
  <c r="D466" i="2"/>
  <c r="D10" i="2" s="1"/>
  <c r="L10" i="2"/>
  <c r="D831" i="2"/>
  <c r="D939" i="2"/>
  <c r="D462" i="2"/>
  <c r="D6" i="2" s="1"/>
  <c r="D467" i="2"/>
  <c r="D470" i="2"/>
  <c r="D469" i="2"/>
  <c r="D13" i="2" s="1"/>
  <c r="D14" i="2"/>
  <c r="L6" i="2"/>
  <c r="L8" i="2"/>
  <c r="M8" i="2"/>
  <c r="L9" i="2"/>
  <c r="M12" i="2"/>
  <c r="D8" i="2"/>
  <c r="M7" i="2"/>
  <c r="M6" i="2"/>
  <c r="M11" i="2"/>
  <c r="L11" i="2"/>
  <c r="L14" i="2"/>
  <c r="L7" i="2"/>
  <c r="L13" i="2"/>
  <c r="M10" i="2"/>
  <c r="L12" i="2"/>
  <c r="M461" i="2"/>
  <c r="M5" i="2" s="1"/>
  <c r="L461" i="2"/>
  <c r="L5" i="2" s="1"/>
  <c r="M172" i="2"/>
  <c r="M171" i="2" s="1"/>
  <c r="M484" i="2"/>
  <c r="M483" i="2" s="1"/>
  <c r="D484" i="2"/>
  <c r="D172" i="2"/>
  <c r="L172" i="2"/>
  <c r="L171" i="2" s="1"/>
  <c r="M16" i="2"/>
  <c r="L484" i="2"/>
  <c r="L483" i="2" s="1"/>
  <c r="L16" i="2"/>
  <c r="L15" i="2" s="1"/>
  <c r="D460" i="2" l="1"/>
  <c r="D483" i="2"/>
  <c r="D171" i="2"/>
  <c r="D459" i="2"/>
  <c r="D11" i="2"/>
  <c r="D4" i="2" s="1"/>
  <c r="M15" i="2"/>
  <c r="M4" i="2"/>
  <c r="M460" i="2"/>
  <c r="M459" i="2" s="1"/>
  <c r="L460" i="2"/>
  <c r="L459" i="2" s="1"/>
  <c r="L4" i="2"/>
  <c r="L3" i="2" s="1"/>
  <c r="D3" i="2" l="1"/>
  <c r="M3" i="2"/>
  <c r="N940" i="2" l="1"/>
  <c r="N64" i="2"/>
  <c r="N100" i="2"/>
  <c r="N112" i="2"/>
  <c r="N124" i="2"/>
  <c r="N136" i="2"/>
  <c r="N148" i="2"/>
  <c r="N184" i="2"/>
  <c r="N196" i="2"/>
  <c r="N220" i="2"/>
  <c r="N232" i="2"/>
  <c r="N244" i="2"/>
  <c r="N256" i="2"/>
  <c r="N268" i="2"/>
  <c r="N280" i="2"/>
  <c r="N292" i="2"/>
  <c r="N304" i="2"/>
  <c r="N316" i="2"/>
  <c r="N328" i="2"/>
  <c r="N340" i="2"/>
  <c r="N352" i="2"/>
  <c r="N364" i="2"/>
  <c r="N376" i="2"/>
  <c r="N400" i="2"/>
  <c r="N412" i="2"/>
  <c r="N424" i="2"/>
  <c r="N436" i="2"/>
  <c r="N448" i="2"/>
  <c r="N472" i="2"/>
  <c r="N496" i="2"/>
  <c r="N508" i="2"/>
  <c r="N520" i="2"/>
  <c r="N532" i="2"/>
  <c r="N544" i="2"/>
  <c r="N568" i="2"/>
  <c r="N580" i="2"/>
  <c r="N592" i="2"/>
  <c r="N616" i="2"/>
  <c r="N628" i="2"/>
  <c r="N640" i="2"/>
  <c r="N664" i="2"/>
  <c r="N676" i="2"/>
  <c r="N688" i="2"/>
  <c r="N700" i="2"/>
  <c r="N724" i="2"/>
  <c r="N736" i="2"/>
  <c r="N760" i="2"/>
  <c r="N772" i="2"/>
  <c r="N784" i="2"/>
  <c r="N796" i="2"/>
  <c r="N808" i="2"/>
  <c r="N820" i="2"/>
  <c r="N844" i="2"/>
  <c r="N856" i="2"/>
  <c r="N868" i="2"/>
  <c r="N880" i="2"/>
  <c r="N892" i="2"/>
  <c r="N904" i="2"/>
  <c r="N916" i="2"/>
  <c r="N928" i="2"/>
  <c r="N953" i="2"/>
  <c r="N965" i="2"/>
  <c r="N977" i="2"/>
  <c r="N989" i="2"/>
  <c r="Q996" i="2"/>
  <c r="O983" i="2"/>
  <c r="A983" i="2" s="1"/>
  <c r="O979" i="2"/>
  <c r="A979" i="2" s="1"/>
  <c r="O971" i="2"/>
  <c r="A971" i="2" s="1"/>
  <c r="O936" i="2"/>
  <c r="A936" i="2" s="1"/>
  <c r="O935" i="2"/>
  <c r="A935" i="2" s="1"/>
  <c r="O930" i="2"/>
  <c r="A930" i="2" s="1"/>
  <c r="O923" i="2"/>
  <c r="A923" i="2" s="1"/>
  <c r="O918" i="2"/>
  <c r="A918" i="2" s="1"/>
  <c r="O598" i="2"/>
  <c r="A598" i="2" s="1"/>
  <c r="O456" i="2"/>
  <c r="A456" i="2" s="1"/>
  <c r="O455" i="2"/>
  <c r="A455" i="2" s="1"/>
  <c r="O454" i="2"/>
  <c r="A454" i="2" s="1"/>
  <c r="O450" i="2"/>
  <c r="A450" i="2" s="1"/>
  <c r="O222" i="2"/>
  <c r="A222" i="2" s="1"/>
  <c r="O203" i="2"/>
  <c r="A203" i="2" s="1"/>
  <c r="O191" i="2"/>
  <c r="A191" i="2" s="1"/>
  <c r="O189" i="2"/>
  <c r="A189" i="2" s="1"/>
  <c r="O144" i="2"/>
  <c r="A144" i="2" s="1"/>
  <c r="O143" i="2"/>
  <c r="A143" i="2" s="1"/>
  <c r="O142" i="2"/>
  <c r="A142" i="2" s="1"/>
  <c r="O138" i="2"/>
  <c r="A138" i="2" s="1"/>
  <c r="O137" i="2"/>
  <c r="A137" i="2" s="1"/>
  <c r="O120" i="2"/>
  <c r="A120" i="2" s="1"/>
  <c r="O117" i="2"/>
  <c r="A117" i="2" s="1"/>
  <c r="O107" i="2"/>
  <c r="A107" i="2" s="1"/>
  <c r="O102" i="2"/>
  <c r="A102" i="2" s="1"/>
  <c r="O66" i="2"/>
  <c r="A66" i="2" s="1"/>
  <c r="O60" i="2"/>
  <c r="O59" i="2"/>
  <c r="O58" i="2"/>
  <c r="O54" i="2"/>
  <c r="O36" i="2"/>
  <c r="A36" i="2" s="1"/>
  <c r="O35" i="2"/>
  <c r="A35" i="2" s="1"/>
  <c r="O34" i="2"/>
  <c r="A34" i="2" s="1"/>
  <c r="O33" i="2"/>
  <c r="A33" i="2" s="1"/>
  <c r="O30" i="2"/>
  <c r="A30" i="2" s="1"/>
  <c r="O29" i="2"/>
  <c r="A29" i="2" s="1"/>
  <c r="O155" i="2"/>
  <c r="A155" i="2" s="1"/>
  <c r="O863" i="2"/>
  <c r="A863" i="2" s="1"/>
  <c r="A54" i="2" l="1"/>
  <c r="O42" i="2"/>
  <c r="A58" i="2"/>
  <c r="A59" i="2"/>
  <c r="A60" i="2"/>
  <c r="N976" i="2"/>
  <c r="N915" i="2"/>
  <c r="N867" i="2"/>
  <c r="N807" i="2"/>
  <c r="N759" i="2"/>
  <c r="N687" i="2"/>
  <c r="N627" i="2"/>
  <c r="N567" i="2"/>
  <c r="N507" i="2"/>
  <c r="N435" i="2"/>
  <c r="N375" i="2"/>
  <c r="N327" i="2"/>
  <c r="N279" i="2"/>
  <c r="N231" i="2"/>
  <c r="N147" i="2"/>
  <c r="N99" i="2"/>
  <c r="N964" i="2"/>
  <c r="N903" i="2"/>
  <c r="N855" i="2"/>
  <c r="N795" i="2"/>
  <c r="N735" i="2"/>
  <c r="N675" i="2"/>
  <c r="N615" i="2"/>
  <c r="N543" i="2"/>
  <c r="N495" i="2"/>
  <c r="N423" i="2"/>
  <c r="N363" i="2"/>
  <c r="N315" i="2"/>
  <c r="N267" i="2"/>
  <c r="N219" i="2"/>
  <c r="N135" i="2"/>
  <c r="N63" i="2"/>
  <c r="N952" i="2"/>
  <c r="N891" i="2"/>
  <c r="N843" i="2"/>
  <c r="N783" i="2"/>
  <c r="N723" i="2"/>
  <c r="N663" i="2"/>
  <c r="N591" i="2"/>
  <c r="N531" i="2"/>
  <c r="N471" i="2"/>
  <c r="N411" i="2"/>
  <c r="N351" i="2"/>
  <c r="N303" i="2"/>
  <c r="N255" i="2"/>
  <c r="N195" i="2"/>
  <c r="N123" i="2"/>
  <c r="N939" i="2"/>
  <c r="N988" i="2"/>
  <c r="N927" i="2"/>
  <c r="N879" i="2"/>
  <c r="N819" i="2"/>
  <c r="N771" i="2"/>
  <c r="N699" i="2"/>
  <c r="N639" i="2"/>
  <c r="N579" i="2"/>
  <c r="N519" i="2"/>
  <c r="N447" i="2"/>
  <c r="N399" i="2"/>
  <c r="N339" i="2"/>
  <c r="N291" i="2"/>
  <c r="N243" i="2"/>
  <c r="N183" i="2"/>
  <c r="N111" i="2"/>
  <c r="Q189" i="2"/>
  <c r="Q155" i="2"/>
  <c r="Q58" i="2"/>
  <c r="Q102" i="2"/>
  <c r="Q137" i="2"/>
  <c r="Q144" i="2"/>
  <c r="Q222" i="2"/>
  <c r="Q456" i="2"/>
  <c r="Q930" i="2"/>
  <c r="Q971" i="2"/>
  <c r="Q138" i="2"/>
  <c r="Q935" i="2"/>
  <c r="Q59" i="2"/>
  <c r="Q450" i="2"/>
  <c r="Q979" i="2"/>
  <c r="Q191" i="2"/>
  <c r="Q983" i="2"/>
  <c r="Q107" i="2"/>
  <c r="Q598" i="2"/>
  <c r="Q60" i="2"/>
  <c r="Q117" i="2"/>
  <c r="Q142" i="2"/>
  <c r="Q454" i="2"/>
  <c r="Q918" i="2"/>
  <c r="Q936" i="2"/>
  <c r="Q863" i="2"/>
  <c r="Q54" i="2"/>
  <c r="Q66" i="2"/>
  <c r="Q120" i="2"/>
  <c r="Q143" i="2"/>
  <c r="Q203" i="2"/>
  <c r="Q455" i="2"/>
  <c r="Q923" i="2"/>
  <c r="Q36" i="2"/>
  <c r="Q33" i="2"/>
  <c r="Q29" i="2"/>
  <c r="Q35" i="2"/>
  <c r="Q34" i="2"/>
  <c r="Q30" i="2"/>
  <c r="P35" i="2"/>
  <c r="P117" i="2"/>
  <c r="P29" i="2"/>
  <c r="P33" i="2"/>
  <c r="O37" i="2"/>
  <c r="A37" i="2" s="1"/>
  <c r="P107" i="2"/>
  <c r="O115" i="2"/>
  <c r="A115" i="2" s="1"/>
  <c r="O121" i="2"/>
  <c r="A121" i="2" s="1"/>
  <c r="P143" i="2"/>
  <c r="O500" i="2"/>
  <c r="A500" i="2" s="1"/>
  <c r="O504" i="2"/>
  <c r="A504" i="2" s="1"/>
  <c r="O511" i="2"/>
  <c r="A511" i="2" s="1"/>
  <c r="O517" i="2"/>
  <c r="A517" i="2" s="1"/>
  <c r="O524" i="2"/>
  <c r="A524" i="2" s="1"/>
  <c r="O528" i="2"/>
  <c r="A528" i="2" s="1"/>
  <c r="O535" i="2"/>
  <c r="A535" i="2" s="1"/>
  <c r="O539" i="2"/>
  <c r="A539" i="2" s="1"/>
  <c r="O545" i="2"/>
  <c r="A545" i="2" s="1"/>
  <c r="O550" i="2"/>
  <c r="A550" i="2" s="1"/>
  <c r="O554" i="2"/>
  <c r="A554" i="2" s="1"/>
  <c r="O583" i="2"/>
  <c r="A583" i="2" s="1"/>
  <c r="O587" i="2"/>
  <c r="A587" i="2" s="1"/>
  <c r="O593" i="2"/>
  <c r="A593" i="2" s="1"/>
  <c r="P598" i="2"/>
  <c r="O602" i="2"/>
  <c r="A602" i="2" s="1"/>
  <c r="O632" i="2"/>
  <c r="A632" i="2" s="1"/>
  <c r="O636" i="2"/>
  <c r="A636" i="2" s="1"/>
  <c r="O643" i="2"/>
  <c r="A643" i="2" s="1"/>
  <c r="O647" i="2"/>
  <c r="A647" i="2" s="1"/>
  <c r="O677" i="2"/>
  <c r="A677" i="2" s="1"/>
  <c r="O683" i="2"/>
  <c r="A683" i="2" s="1"/>
  <c r="O701" i="2"/>
  <c r="A701" i="2" s="1"/>
  <c r="O706" i="2"/>
  <c r="A706" i="2" s="1"/>
  <c r="O710" i="2"/>
  <c r="A710" i="2" s="1"/>
  <c r="O741" i="2"/>
  <c r="A741" i="2" s="1"/>
  <c r="O745" i="2"/>
  <c r="A745" i="2" s="1"/>
  <c r="O917" i="2"/>
  <c r="A917" i="2" s="1"/>
  <c r="O921" i="2"/>
  <c r="A921" i="2" s="1"/>
  <c r="O925" i="2"/>
  <c r="A925" i="2" s="1"/>
  <c r="O929" i="2"/>
  <c r="A929" i="2" s="1"/>
  <c r="O933" i="2"/>
  <c r="A933" i="2" s="1"/>
  <c r="O937" i="2"/>
  <c r="A937" i="2" s="1"/>
  <c r="O955" i="2"/>
  <c r="A955" i="2" s="1"/>
  <c r="O959" i="2"/>
  <c r="A959" i="2" s="1"/>
  <c r="O963" i="2"/>
  <c r="A963" i="2" s="1"/>
  <c r="O981" i="2"/>
  <c r="A981" i="2" s="1"/>
  <c r="O985" i="2"/>
  <c r="A985" i="2" s="1"/>
  <c r="P30" i="2"/>
  <c r="O116" i="2"/>
  <c r="A116" i="2" s="1"/>
  <c r="O122" i="2"/>
  <c r="A122" i="2" s="1"/>
  <c r="P144" i="2"/>
  <c r="P189" i="2"/>
  <c r="P450" i="2"/>
  <c r="P454" i="2"/>
  <c r="O501" i="2"/>
  <c r="A501" i="2" s="1"/>
  <c r="O505" i="2"/>
  <c r="A505" i="2" s="1"/>
  <c r="O512" i="2"/>
  <c r="A512" i="2" s="1"/>
  <c r="O518" i="2"/>
  <c r="A518" i="2" s="1"/>
  <c r="O525" i="2"/>
  <c r="A525" i="2" s="1"/>
  <c r="O529" i="2"/>
  <c r="A529" i="2" s="1"/>
  <c r="O536" i="2"/>
  <c r="A536" i="2" s="1"/>
  <c r="O540" i="2"/>
  <c r="A540" i="2" s="1"/>
  <c r="O547" i="2"/>
  <c r="A547" i="2" s="1"/>
  <c r="O551" i="2"/>
  <c r="A551" i="2" s="1"/>
  <c r="O584" i="2"/>
  <c r="A584" i="2" s="1"/>
  <c r="O588" i="2"/>
  <c r="A588" i="2" s="1"/>
  <c r="O595" i="2"/>
  <c r="A595" i="2" s="1"/>
  <c r="O599" i="2"/>
  <c r="A599" i="2" s="1"/>
  <c r="O633" i="2"/>
  <c r="A633" i="2" s="1"/>
  <c r="O637" i="2"/>
  <c r="A637" i="2" s="1"/>
  <c r="O644" i="2"/>
  <c r="A644" i="2" s="1"/>
  <c r="O648" i="2"/>
  <c r="A648" i="2" s="1"/>
  <c r="O679" i="2"/>
  <c r="A679" i="2" s="1"/>
  <c r="O684" i="2"/>
  <c r="A684" i="2" s="1"/>
  <c r="O703" i="2"/>
  <c r="A703" i="2" s="1"/>
  <c r="O707" i="2"/>
  <c r="A707" i="2" s="1"/>
  <c r="O737" i="2"/>
  <c r="A737" i="2" s="1"/>
  <c r="O742" i="2"/>
  <c r="A742" i="2" s="1"/>
  <c r="O746" i="2"/>
  <c r="A746" i="2" s="1"/>
  <c r="P918" i="2"/>
  <c r="O922" i="2"/>
  <c r="A922" i="2" s="1"/>
  <c r="O926" i="2"/>
  <c r="A926" i="2" s="1"/>
  <c r="P930" i="2"/>
  <c r="O934" i="2"/>
  <c r="A934" i="2" s="1"/>
  <c r="O938" i="2"/>
  <c r="A938" i="2" s="1"/>
  <c r="O956" i="2"/>
  <c r="A956" i="2" s="1"/>
  <c r="O960" i="2"/>
  <c r="A960" i="2" s="1"/>
  <c r="O978" i="2"/>
  <c r="A978" i="2" s="1"/>
  <c r="O982" i="2"/>
  <c r="A982" i="2" s="1"/>
  <c r="O986" i="2"/>
  <c r="A986" i="2" s="1"/>
  <c r="P191" i="2"/>
  <c r="P203" i="2"/>
  <c r="P455" i="2"/>
  <c r="O497" i="2"/>
  <c r="A497" i="2" s="1"/>
  <c r="O502" i="2"/>
  <c r="A502" i="2" s="1"/>
  <c r="O506" i="2"/>
  <c r="A506" i="2" s="1"/>
  <c r="O513" i="2"/>
  <c r="A513" i="2" s="1"/>
  <c r="O521" i="2"/>
  <c r="A521" i="2" s="1"/>
  <c r="O526" i="2"/>
  <c r="A526" i="2" s="1"/>
  <c r="O530" i="2"/>
  <c r="A530" i="2" s="1"/>
  <c r="O537" i="2"/>
  <c r="A537" i="2" s="1"/>
  <c r="O541" i="2"/>
  <c r="A541" i="2" s="1"/>
  <c r="O548" i="2"/>
  <c r="A548" i="2" s="1"/>
  <c r="O552" i="2"/>
  <c r="A552" i="2" s="1"/>
  <c r="O585" i="2"/>
  <c r="A585" i="2" s="1"/>
  <c r="O589" i="2"/>
  <c r="A589" i="2" s="1"/>
  <c r="O596" i="2"/>
  <c r="A596" i="2" s="1"/>
  <c r="O600" i="2"/>
  <c r="A600" i="2" s="1"/>
  <c r="O629" i="2"/>
  <c r="A629" i="2" s="1"/>
  <c r="O634" i="2"/>
  <c r="A634" i="2" s="1"/>
  <c r="O638" i="2"/>
  <c r="A638" i="2" s="1"/>
  <c r="O645" i="2"/>
  <c r="A645" i="2" s="1"/>
  <c r="O649" i="2"/>
  <c r="A649" i="2" s="1"/>
  <c r="O680" i="2"/>
  <c r="A680" i="2" s="1"/>
  <c r="O685" i="2"/>
  <c r="A685" i="2" s="1"/>
  <c r="O704" i="2"/>
  <c r="A704" i="2" s="1"/>
  <c r="O708" i="2"/>
  <c r="A708" i="2" s="1"/>
  <c r="O739" i="2"/>
  <c r="A739" i="2" s="1"/>
  <c r="O743" i="2"/>
  <c r="A743" i="2" s="1"/>
  <c r="O919" i="2"/>
  <c r="A919" i="2" s="1"/>
  <c r="P923" i="2"/>
  <c r="O931" i="2"/>
  <c r="A931" i="2" s="1"/>
  <c r="P935" i="2"/>
  <c r="O957" i="2"/>
  <c r="A957" i="2" s="1"/>
  <c r="O961" i="2"/>
  <c r="A961" i="2" s="1"/>
  <c r="P979" i="2"/>
  <c r="P983" i="2"/>
  <c r="O987" i="2"/>
  <c r="A987" i="2" s="1"/>
  <c r="P34" i="2"/>
  <c r="O38" i="2"/>
  <c r="A38" i="2" s="1"/>
  <c r="P66" i="2"/>
  <c r="O31" i="2"/>
  <c r="A31" i="2" s="1"/>
  <c r="P137" i="2"/>
  <c r="P155" i="2"/>
  <c r="O32" i="2"/>
  <c r="A32" i="2" s="1"/>
  <c r="P36" i="2"/>
  <c r="P102" i="2"/>
  <c r="P120" i="2"/>
  <c r="P138" i="2"/>
  <c r="P456" i="2"/>
  <c r="O499" i="2"/>
  <c r="A499" i="2" s="1"/>
  <c r="O503" i="2"/>
  <c r="A503" i="2" s="1"/>
  <c r="O509" i="2"/>
  <c r="A509" i="2" s="1"/>
  <c r="O515" i="2"/>
  <c r="A515" i="2" s="1"/>
  <c r="O523" i="2"/>
  <c r="A523" i="2" s="1"/>
  <c r="O527" i="2"/>
  <c r="A527" i="2" s="1"/>
  <c r="O533" i="2"/>
  <c r="A533" i="2" s="1"/>
  <c r="O538" i="2"/>
  <c r="A538" i="2" s="1"/>
  <c r="O542" i="2"/>
  <c r="A542" i="2" s="1"/>
  <c r="O549" i="2"/>
  <c r="A549" i="2" s="1"/>
  <c r="O553" i="2"/>
  <c r="A553" i="2" s="1"/>
  <c r="O581" i="2"/>
  <c r="A581" i="2" s="1"/>
  <c r="O586" i="2"/>
  <c r="A586" i="2" s="1"/>
  <c r="O590" i="2"/>
  <c r="A590" i="2" s="1"/>
  <c r="O597" i="2"/>
  <c r="A597" i="2" s="1"/>
  <c r="O601" i="2"/>
  <c r="A601" i="2" s="1"/>
  <c r="O631" i="2"/>
  <c r="A631" i="2" s="1"/>
  <c r="O635" i="2"/>
  <c r="A635" i="2" s="1"/>
  <c r="O641" i="2"/>
  <c r="A641" i="2" s="1"/>
  <c r="O646" i="2"/>
  <c r="A646" i="2" s="1"/>
  <c r="O650" i="2"/>
  <c r="A650" i="2" s="1"/>
  <c r="O681" i="2"/>
  <c r="A681" i="2" s="1"/>
  <c r="O686" i="2"/>
  <c r="A686" i="2" s="1"/>
  <c r="O705" i="2"/>
  <c r="A705" i="2" s="1"/>
  <c r="O709" i="2"/>
  <c r="A709" i="2" s="1"/>
  <c r="O740" i="2"/>
  <c r="A740" i="2" s="1"/>
  <c r="O744" i="2"/>
  <c r="A744" i="2" s="1"/>
  <c r="O920" i="2"/>
  <c r="A920" i="2" s="1"/>
  <c r="O924" i="2"/>
  <c r="A924" i="2" s="1"/>
  <c r="O932" i="2"/>
  <c r="A932" i="2" s="1"/>
  <c r="P936" i="2"/>
  <c r="O954" i="2"/>
  <c r="A954" i="2" s="1"/>
  <c r="O958" i="2"/>
  <c r="A958" i="2" s="1"/>
  <c r="O962" i="2"/>
  <c r="A962" i="2" s="1"/>
  <c r="O980" i="2"/>
  <c r="A980" i="2" s="1"/>
  <c r="O984" i="2"/>
  <c r="A984" i="2" s="1"/>
  <c r="O185" i="2"/>
  <c r="A185" i="2" s="1"/>
  <c r="O194" i="2"/>
  <c r="A194" i="2" s="1"/>
  <c r="O206" i="2"/>
  <c r="A206" i="2" s="1"/>
  <c r="O229" i="2"/>
  <c r="A229" i="2" s="1"/>
  <c r="O235" i="2"/>
  <c r="A235" i="2" s="1"/>
  <c r="O246" i="2"/>
  <c r="A246" i="2" s="1"/>
  <c r="O261" i="2"/>
  <c r="A261" i="2" s="1"/>
  <c r="O272" i="2"/>
  <c r="A272" i="2" s="1"/>
  <c r="O283" i="2"/>
  <c r="A283" i="2" s="1"/>
  <c r="O294" i="2"/>
  <c r="A294" i="2" s="1"/>
  <c r="O305" i="2"/>
  <c r="A305" i="2" s="1"/>
  <c r="O314" i="2"/>
  <c r="A314" i="2" s="1"/>
  <c r="O325" i="2"/>
  <c r="A325" i="2" s="1"/>
  <c r="O331" i="2"/>
  <c r="A331" i="2" s="1"/>
  <c r="O343" i="2"/>
  <c r="A343" i="2" s="1"/>
  <c r="O353" i="2"/>
  <c r="A353" i="2" s="1"/>
  <c r="O362" i="2"/>
  <c r="A362" i="2" s="1"/>
  <c r="O379" i="2"/>
  <c r="A379" i="2" s="1"/>
  <c r="O402" i="2"/>
  <c r="A402" i="2" s="1"/>
  <c r="O413" i="2"/>
  <c r="A413" i="2" s="1"/>
  <c r="O417" i="2"/>
  <c r="A417" i="2" s="1"/>
  <c r="O428" i="2"/>
  <c r="A428" i="2" s="1"/>
  <c r="O482" i="2"/>
  <c r="A482" i="2" s="1"/>
  <c r="O572" i="2"/>
  <c r="A572" i="2" s="1"/>
  <c r="O617" i="2"/>
  <c r="A617" i="2" s="1"/>
  <c r="O626" i="2"/>
  <c r="A626" i="2" s="1"/>
  <c r="O672" i="2"/>
  <c r="A672" i="2" s="1"/>
  <c r="O691" i="2"/>
  <c r="A691" i="2" s="1"/>
  <c r="O725" i="2"/>
  <c r="A725" i="2" s="1"/>
  <c r="O769" i="2"/>
  <c r="A769" i="2" s="1"/>
  <c r="O781" i="2"/>
  <c r="A781" i="2" s="1"/>
  <c r="O792" i="2"/>
  <c r="A792" i="2" s="1"/>
  <c r="O811" i="2"/>
  <c r="A811" i="2" s="1"/>
  <c r="O823" i="2"/>
  <c r="A823" i="2" s="1"/>
  <c r="O846" i="2"/>
  <c r="A846" i="2" s="1"/>
  <c r="O877" i="2"/>
  <c r="A877" i="2" s="1"/>
  <c r="O889" i="2"/>
  <c r="A889" i="2" s="1"/>
  <c r="O900" i="2"/>
  <c r="A900" i="2" s="1"/>
  <c r="O907" i="2"/>
  <c r="A907" i="2" s="1"/>
  <c r="O966" i="2"/>
  <c r="A966" i="2" s="1"/>
  <c r="Q993" i="2"/>
  <c r="O295" i="2"/>
  <c r="A295" i="2" s="1"/>
  <c r="O300" i="2"/>
  <c r="A300" i="2" s="1"/>
  <c r="O306" i="2"/>
  <c r="A306" i="2" s="1"/>
  <c r="O311" i="2"/>
  <c r="A311" i="2" s="1"/>
  <c r="O317" i="2"/>
  <c r="A317" i="2" s="1"/>
  <c r="O321" i="2"/>
  <c r="A321" i="2" s="1"/>
  <c r="O326" i="2"/>
  <c r="A326" i="2" s="1"/>
  <c r="O332" i="2"/>
  <c r="A332" i="2" s="1"/>
  <c r="O337" i="2"/>
  <c r="A337" i="2" s="1"/>
  <c r="O344" i="2"/>
  <c r="A344" i="2" s="1"/>
  <c r="O348" i="2"/>
  <c r="A348" i="2" s="1"/>
  <c r="O354" i="2"/>
  <c r="A354" i="2" s="1"/>
  <c r="O359" i="2"/>
  <c r="A359" i="2" s="1"/>
  <c r="O365" i="2"/>
  <c r="A365" i="2" s="1"/>
  <c r="O369" i="2"/>
  <c r="A369" i="2" s="1"/>
  <c r="O374" i="2"/>
  <c r="A374" i="2" s="1"/>
  <c r="O380" i="2"/>
  <c r="A380" i="2" s="1"/>
  <c r="O385" i="2"/>
  <c r="A385" i="2" s="1"/>
  <c r="O403" i="2"/>
  <c r="A403" i="2" s="1"/>
  <c r="O408" i="2"/>
  <c r="A408" i="2" s="1"/>
  <c r="O414" i="2"/>
  <c r="A414" i="2" s="1"/>
  <c r="O419" i="2"/>
  <c r="A419" i="2" s="1"/>
  <c r="O425" i="2"/>
  <c r="A425" i="2" s="1"/>
  <c r="O429" i="2"/>
  <c r="A429" i="2" s="1"/>
  <c r="O434" i="2"/>
  <c r="A434" i="2" s="1"/>
  <c r="O440" i="2"/>
  <c r="A440" i="2" s="1"/>
  <c r="O445" i="2"/>
  <c r="A445" i="2" s="1"/>
  <c r="O473" i="2"/>
  <c r="A473" i="2" s="1"/>
  <c r="O479" i="2"/>
  <c r="A479" i="2" s="1"/>
  <c r="O569" i="2"/>
  <c r="A569" i="2" s="1"/>
  <c r="O573" i="2"/>
  <c r="A573" i="2" s="1"/>
  <c r="O578" i="2"/>
  <c r="A578" i="2" s="1"/>
  <c r="O618" i="2"/>
  <c r="A618" i="2" s="1"/>
  <c r="O623" i="2"/>
  <c r="A623" i="2" s="1"/>
  <c r="O668" i="2"/>
  <c r="A668" i="2" s="1"/>
  <c r="O673" i="2"/>
  <c r="A673" i="2" s="1"/>
  <c r="O692" i="2"/>
  <c r="A692" i="2" s="1"/>
  <c r="O697" i="2"/>
  <c r="A697" i="2" s="1"/>
  <c r="O727" i="2"/>
  <c r="A727" i="2" s="1"/>
  <c r="O732" i="2"/>
  <c r="A732" i="2" s="1"/>
  <c r="O761" i="2"/>
  <c r="A761" i="2" s="1"/>
  <c r="O765" i="2"/>
  <c r="A765" i="2" s="1"/>
  <c r="O770" i="2"/>
  <c r="A770" i="2" s="1"/>
  <c r="O777" i="2"/>
  <c r="A777" i="2" s="1"/>
  <c r="O782" i="2"/>
  <c r="A782" i="2" s="1"/>
  <c r="O788" i="2"/>
  <c r="A788" i="2" s="1"/>
  <c r="O793" i="2"/>
  <c r="A793" i="2" s="1"/>
  <c r="O800" i="2"/>
  <c r="A800" i="2" s="1"/>
  <c r="O805" i="2"/>
  <c r="A805" i="2" s="1"/>
  <c r="O812" i="2"/>
  <c r="A812" i="2" s="1"/>
  <c r="O817" i="2"/>
  <c r="A817" i="2" s="1"/>
  <c r="O824" i="2"/>
  <c r="A824" i="2" s="1"/>
  <c r="O829" i="2"/>
  <c r="A829" i="2" s="1"/>
  <c r="O847" i="2"/>
  <c r="A847" i="2" s="1"/>
  <c r="O852" i="2"/>
  <c r="A852" i="2" s="1"/>
  <c r="O873" i="2"/>
  <c r="A873" i="2" s="1"/>
  <c r="O878" i="2"/>
  <c r="A878" i="2" s="1"/>
  <c r="O885" i="2"/>
  <c r="A885" i="2" s="1"/>
  <c r="O890" i="2"/>
  <c r="A890" i="2" s="1"/>
  <c r="O897" i="2"/>
  <c r="A897" i="2" s="1"/>
  <c r="O901" i="2"/>
  <c r="A901" i="2" s="1"/>
  <c r="O908" i="2"/>
  <c r="A908" i="2" s="1"/>
  <c r="O913" i="2"/>
  <c r="A913" i="2" s="1"/>
  <c r="O968" i="2"/>
  <c r="A968" i="2" s="1"/>
  <c r="O973" i="2"/>
  <c r="A973" i="2" s="1"/>
  <c r="Q994" i="2"/>
  <c r="Q998" i="2"/>
  <c r="O201" i="2"/>
  <c r="A201" i="2" s="1"/>
  <c r="O224" i="2"/>
  <c r="A224" i="2" s="1"/>
  <c r="O240" i="2"/>
  <c r="A240" i="2" s="1"/>
  <c r="O251" i="2"/>
  <c r="A251" i="2" s="1"/>
  <c r="O257" i="2"/>
  <c r="A257" i="2" s="1"/>
  <c r="O266" i="2"/>
  <c r="A266" i="2" s="1"/>
  <c r="O277" i="2"/>
  <c r="A277" i="2" s="1"/>
  <c r="O288" i="2"/>
  <c r="A288" i="2" s="1"/>
  <c r="O299" i="2"/>
  <c r="A299" i="2" s="1"/>
  <c r="O309" i="2"/>
  <c r="A309" i="2" s="1"/>
  <c r="O320" i="2"/>
  <c r="A320" i="2" s="1"/>
  <c r="O336" i="2"/>
  <c r="A336" i="2" s="1"/>
  <c r="O347" i="2"/>
  <c r="A347" i="2" s="1"/>
  <c r="O357" i="2"/>
  <c r="A357" i="2" s="1"/>
  <c r="O368" i="2"/>
  <c r="A368" i="2" s="1"/>
  <c r="O373" i="2"/>
  <c r="A373" i="2" s="1"/>
  <c r="O384" i="2"/>
  <c r="A384" i="2" s="1"/>
  <c r="O407" i="2"/>
  <c r="A407" i="2" s="1"/>
  <c r="O422" i="2"/>
  <c r="A422" i="2" s="1"/>
  <c r="O433" i="2"/>
  <c r="A433" i="2" s="1"/>
  <c r="O439" i="2"/>
  <c r="A439" i="2" s="1"/>
  <c r="O444" i="2"/>
  <c r="A444" i="2" s="1"/>
  <c r="O477" i="2"/>
  <c r="A477" i="2" s="1"/>
  <c r="O577" i="2"/>
  <c r="A577" i="2" s="1"/>
  <c r="O621" i="2"/>
  <c r="A621" i="2" s="1"/>
  <c r="O667" i="2"/>
  <c r="A667" i="2" s="1"/>
  <c r="O696" i="2"/>
  <c r="A696" i="2" s="1"/>
  <c r="O731" i="2"/>
  <c r="A731" i="2" s="1"/>
  <c r="O764" i="2"/>
  <c r="A764" i="2" s="1"/>
  <c r="O776" i="2"/>
  <c r="A776" i="2" s="1"/>
  <c r="O787" i="2"/>
  <c r="A787" i="2" s="1"/>
  <c r="O799" i="2"/>
  <c r="A799" i="2" s="1"/>
  <c r="O804" i="2"/>
  <c r="A804" i="2" s="1"/>
  <c r="O816" i="2"/>
  <c r="A816" i="2" s="1"/>
  <c r="O828" i="2"/>
  <c r="A828" i="2" s="1"/>
  <c r="O851" i="2"/>
  <c r="A851" i="2" s="1"/>
  <c r="O872" i="2"/>
  <c r="A872" i="2" s="1"/>
  <c r="O884" i="2"/>
  <c r="A884" i="2" s="1"/>
  <c r="O896" i="2"/>
  <c r="A896" i="2" s="1"/>
  <c r="O912" i="2"/>
  <c r="A912" i="2" s="1"/>
  <c r="P971" i="2"/>
  <c r="Q997" i="2"/>
  <c r="O269" i="2"/>
  <c r="A269" i="2" s="1"/>
  <c r="O273" i="2"/>
  <c r="A273" i="2" s="1"/>
  <c r="O278" i="2"/>
  <c r="A278" i="2" s="1"/>
  <c r="O289" i="2"/>
  <c r="A289" i="2" s="1"/>
  <c r="P222" i="2"/>
  <c r="O233" i="2"/>
  <c r="A233" i="2" s="1"/>
  <c r="O242" i="2"/>
  <c r="A242" i="2" s="1"/>
  <c r="O259" i="2"/>
  <c r="A259" i="2" s="1"/>
  <c r="O270" i="2"/>
  <c r="A270" i="2" s="1"/>
  <c r="O281" i="2"/>
  <c r="A281" i="2" s="1"/>
  <c r="O290" i="2"/>
  <c r="A290" i="2" s="1"/>
  <c r="O301" i="2"/>
  <c r="A301" i="2" s="1"/>
  <c r="O312" i="2"/>
  <c r="A312" i="2" s="1"/>
  <c r="O323" i="2"/>
  <c r="A323" i="2" s="1"/>
  <c r="O333" i="2"/>
  <c r="A333" i="2" s="1"/>
  <c r="O349" i="2"/>
  <c r="A349" i="2" s="1"/>
  <c r="O360" i="2"/>
  <c r="A360" i="2" s="1"/>
  <c r="O371" i="2"/>
  <c r="A371" i="2" s="1"/>
  <c r="O386" i="2"/>
  <c r="A386" i="2" s="1"/>
  <c r="O420" i="2"/>
  <c r="A420" i="2" s="1"/>
  <c r="O480" i="2"/>
  <c r="A480" i="2" s="1"/>
  <c r="O570" i="2"/>
  <c r="A570" i="2" s="1"/>
  <c r="O575" i="2"/>
  <c r="A575" i="2" s="1"/>
  <c r="O698" i="2"/>
  <c r="A698" i="2" s="1"/>
  <c r="O762" i="2"/>
  <c r="A762" i="2" s="1"/>
  <c r="O773" i="2"/>
  <c r="A773" i="2" s="1"/>
  <c r="O785" i="2"/>
  <c r="A785" i="2" s="1"/>
  <c r="O794" i="2"/>
  <c r="A794" i="2" s="1"/>
  <c r="O813" i="2"/>
  <c r="A813" i="2" s="1"/>
  <c r="O825" i="2"/>
  <c r="A825" i="2" s="1"/>
  <c r="O848" i="2"/>
  <c r="A848" i="2" s="1"/>
  <c r="O875" i="2"/>
  <c r="A875" i="2" s="1"/>
  <c r="O887" i="2"/>
  <c r="A887" i="2" s="1"/>
  <c r="O902" i="2"/>
  <c r="A902" i="2" s="1"/>
  <c r="O969" i="2"/>
  <c r="A969" i="2" s="1"/>
  <c r="Q999" i="2"/>
  <c r="O186" i="2"/>
  <c r="A186" i="2" s="1"/>
  <c r="O197" i="2"/>
  <c r="A197" i="2" s="1"/>
  <c r="O221" i="2"/>
  <c r="A221" i="2" s="1"/>
  <c r="O225" i="2"/>
  <c r="A225" i="2" s="1"/>
  <c r="O230" i="2"/>
  <c r="A230" i="2" s="1"/>
  <c r="O236" i="2"/>
  <c r="A236" i="2" s="1"/>
  <c r="O241" i="2"/>
  <c r="A241" i="2" s="1"/>
  <c r="O247" i="2"/>
  <c r="A247" i="2" s="1"/>
  <c r="O252" i="2"/>
  <c r="A252" i="2" s="1"/>
  <c r="O258" i="2"/>
  <c r="A258" i="2" s="1"/>
  <c r="O263" i="2"/>
  <c r="A263" i="2" s="1"/>
  <c r="O284" i="2"/>
  <c r="A284" i="2" s="1"/>
  <c r="O187" i="2"/>
  <c r="A187" i="2" s="1"/>
  <c r="O192" i="2"/>
  <c r="A192" i="2" s="1"/>
  <c r="O199" i="2"/>
  <c r="A199" i="2" s="1"/>
  <c r="O204" i="2"/>
  <c r="A204" i="2" s="1"/>
  <c r="O227" i="2"/>
  <c r="A227" i="2" s="1"/>
  <c r="O237" i="2"/>
  <c r="A237" i="2" s="1"/>
  <c r="O248" i="2"/>
  <c r="A248" i="2" s="1"/>
  <c r="O253" i="2"/>
  <c r="A253" i="2" s="1"/>
  <c r="O264" i="2"/>
  <c r="A264" i="2" s="1"/>
  <c r="O275" i="2"/>
  <c r="A275" i="2" s="1"/>
  <c r="O285" i="2"/>
  <c r="A285" i="2" s="1"/>
  <c r="O296" i="2"/>
  <c r="A296" i="2" s="1"/>
  <c r="O307" i="2"/>
  <c r="A307" i="2" s="1"/>
  <c r="O318" i="2"/>
  <c r="A318" i="2" s="1"/>
  <c r="O329" i="2"/>
  <c r="A329" i="2" s="1"/>
  <c r="O338" i="2"/>
  <c r="A338" i="2" s="1"/>
  <c r="O345" i="2"/>
  <c r="A345" i="2" s="1"/>
  <c r="O355" i="2"/>
  <c r="A355" i="2" s="1"/>
  <c r="O366" i="2"/>
  <c r="A366" i="2" s="1"/>
  <c r="O377" i="2"/>
  <c r="A377" i="2" s="1"/>
  <c r="O381" i="2"/>
  <c r="A381" i="2" s="1"/>
  <c r="O404" i="2"/>
  <c r="A404" i="2" s="1"/>
  <c r="O409" i="2"/>
  <c r="A409" i="2" s="1"/>
  <c r="O415" i="2"/>
  <c r="A415" i="2" s="1"/>
  <c r="O426" i="2"/>
  <c r="A426" i="2" s="1"/>
  <c r="O431" i="2"/>
  <c r="A431" i="2" s="1"/>
  <c r="O437" i="2"/>
  <c r="A437" i="2" s="1"/>
  <c r="O441" i="2"/>
  <c r="A441" i="2" s="1"/>
  <c r="O446" i="2"/>
  <c r="A446" i="2" s="1"/>
  <c r="O475" i="2"/>
  <c r="A475" i="2" s="1"/>
  <c r="O619" i="2"/>
  <c r="A619" i="2" s="1"/>
  <c r="O624" i="2"/>
  <c r="A624" i="2" s="1"/>
  <c r="O669" i="2"/>
  <c r="A669" i="2" s="1"/>
  <c r="O674" i="2"/>
  <c r="A674" i="2" s="1"/>
  <c r="O693" i="2"/>
  <c r="A693" i="2" s="1"/>
  <c r="O728" i="2"/>
  <c r="A728" i="2" s="1"/>
  <c r="O733" i="2"/>
  <c r="A733" i="2" s="1"/>
  <c r="O767" i="2"/>
  <c r="A767" i="2" s="1"/>
  <c r="O779" i="2"/>
  <c r="A779" i="2" s="1"/>
  <c r="O789" i="2"/>
  <c r="A789" i="2" s="1"/>
  <c r="O801" i="2"/>
  <c r="A801" i="2" s="1"/>
  <c r="O806" i="2"/>
  <c r="A806" i="2" s="1"/>
  <c r="O818" i="2"/>
  <c r="A818" i="2" s="1"/>
  <c r="O830" i="2"/>
  <c r="A830" i="2" s="1"/>
  <c r="O853" i="2"/>
  <c r="A853" i="2" s="1"/>
  <c r="O869" i="2"/>
  <c r="A869" i="2" s="1"/>
  <c r="O881" i="2"/>
  <c r="A881" i="2" s="1"/>
  <c r="O893" i="2"/>
  <c r="A893" i="2" s="1"/>
  <c r="O898" i="2"/>
  <c r="A898" i="2" s="1"/>
  <c r="O909" i="2"/>
  <c r="A909" i="2" s="1"/>
  <c r="O914" i="2"/>
  <c r="A914" i="2" s="1"/>
  <c r="O974" i="2"/>
  <c r="A974" i="2" s="1"/>
  <c r="Q990" i="2"/>
  <c r="Q995" i="2"/>
  <c r="O188" i="2"/>
  <c r="A188" i="2" s="1"/>
  <c r="O193" i="2"/>
  <c r="A193" i="2" s="1"/>
  <c r="O200" i="2"/>
  <c r="A200" i="2" s="1"/>
  <c r="O205" i="2"/>
  <c r="A205" i="2" s="1"/>
  <c r="O223" i="2"/>
  <c r="A223" i="2" s="1"/>
  <c r="O228" i="2"/>
  <c r="A228" i="2" s="1"/>
  <c r="O234" i="2"/>
  <c r="A234" i="2" s="1"/>
  <c r="O239" i="2"/>
  <c r="A239" i="2" s="1"/>
  <c r="O245" i="2"/>
  <c r="A245" i="2" s="1"/>
  <c r="O249" i="2"/>
  <c r="A249" i="2" s="1"/>
  <c r="O254" i="2"/>
  <c r="A254" i="2" s="1"/>
  <c r="O260" i="2"/>
  <c r="A260" i="2" s="1"/>
  <c r="O265" i="2"/>
  <c r="A265" i="2" s="1"/>
  <c r="O271" i="2"/>
  <c r="A271" i="2" s="1"/>
  <c r="O276" i="2"/>
  <c r="A276" i="2" s="1"/>
  <c r="O282" i="2"/>
  <c r="A282" i="2" s="1"/>
  <c r="O286" i="2"/>
  <c r="A286" i="2" s="1"/>
  <c r="O293" i="2"/>
  <c r="A293" i="2" s="1"/>
  <c r="O297" i="2"/>
  <c r="A297" i="2" s="1"/>
  <c r="O302" i="2"/>
  <c r="A302" i="2" s="1"/>
  <c r="O308" i="2"/>
  <c r="A308" i="2" s="1"/>
  <c r="O313" i="2"/>
  <c r="A313" i="2" s="1"/>
  <c r="O319" i="2"/>
  <c r="A319" i="2" s="1"/>
  <c r="O324" i="2"/>
  <c r="A324" i="2" s="1"/>
  <c r="O330" i="2"/>
  <c r="A330" i="2" s="1"/>
  <c r="O335" i="2"/>
  <c r="A335" i="2" s="1"/>
  <c r="O341" i="2"/>
  <c r="A341" i="2" s="1"/>
  <c r="O346" i="2"/>
  <c r="A346" i="2" s="1"/>
  <c r="O350" i="2"/>
  <c r="A350" i="2" s="1"/>
  <c r="O356" i="2"/>
  <c r="A356" i="2" s="1"/>
  <c r="O361" i="2"/>
  <c r="A361" i="2" s="1"/>
  <c r="O367" i="2"/>
  <c r="A367" i="2" s="1"/>
  <c r="O372" i="2"/>
  <c r="A372" i="2" s="1"/>
  <c r="O378" i="2"/>
  <c r="A378" i="2" s="1"/>
  <c r="O383" i="2"/>
  <c r="A383" i="2" s="1"/>
  <c r="O401" i="2"/>
  <c r="A401" i="2" s="1"/>
  <c r="O405" i="2"/>
  <c r="A405" i="2" s="1"/>
  <c r="O410" i="2"/>
  <c r="A410" i="2" s="1"/>
  <c r="O416" i="2"/>
  <c r="A416" i="2" s="1"/>
  <c r="O421" i="2"/>
  <c r="A421" i="2" s="1"/>
  <c r="O427" i="2"/>
  <c r="A427" i="2" s="1"/>
  <c r="O432" i="2"/>
  <c r="A432" i="2" s="1"/>
  <c r="O438" i="2"/>
  <c r="A438" i="2" s="1"/>
  <c r="O443" i="2"/>
  <c r="A443" i="2" s="1"/>
  <c r="O476" i="2"/>
  <c r="A476" i="2" s="1"/>
  <c r="O481" i="2"/>
  <c r="A481" i="2" s="1"/>
  <c r="O571" i="2"/>
  <c r="A571" i="2" s="1"/>
  <c r="O576" i="2"/>
  <c r="A576" i="2" s="1"/>
  <c r="O620" i="2"/>
  <c r="A620" i="2" s="1"/>
  <c r="O625" i="2"/>
  <c r="A625" i="2" s="1"/>
  <c r="O665" i="2"/>
  <c r="A665" i="2" s="1"/>
  <c r="O671" i="2"/>
  <c r="A671" i="2" s="1"/>
  <c r="O689" i="2"/>
  <c r="A689" i="2" s="1"/>
  <c r="O695" i="2"/>
  <c r="A695" i="2" s="1"/>
  <c r="O729" i="2"/>
  <c r="A729" i="2" s="1"/>
  <c r="O734" i="2"/>
  <c r="A734" i="2" s="1"/>
  <c r="O763" i="2"/>
  <c r="A763" i="2" s="1"/>
  <c r="O768" i="2"/>
  <c r="A768" i="2" s="1"/>
  <c r="O775" i="2"/>
  <c r="A775" i="2" s="1"/>
  <c r="O780" i="2"/>
  <c r="A780" i="2" s="1"/>
  <c r="O786" i="2"/>
  <c r="A786" i="2" s="1"/>
  <c r="O791" i="2"/>
  <c r="A791" i="2" s="1"/>
  <c r="O797" i="2"/>
  <c r="A797" i="2" s="1"/>
  <c r="O803" i="2"/>
  <c r="A803" i="2" s="1"/>
  <c r="O809" i="2"/>
  <c r="A809" i="2" s="1"/>
  <c r="O815" i="2"/>
  <c r="A815" i="2" s="1"/>
  <c r="O821" i="2"/>
  <c r="A821" i="2" s="1"/>
  <c r="O827" i="2"/>
  <c r="A827" i="2" s="1"/>
  <c r="O845" i="2"/>
  <c r="A845" i="2" s="1"/>
  <c r="O849" i="2"/>
  <c r="A849" i="2" s="1"/>
  <c r="O854" i="2"/>
  <c r="A854" i="2" s="1"/>
  <c r="O871" i="2"/>
  <c r="A871" i="2" s="1"/>
  <c r="O876" i="2"/>
  <c r="A876" i="2" s="1"/>
  <c r="O883" i="2"/>
  <c r="A883" i="2" s="1"/>
  <c r="O888" i="2"/>
  <c r="A888" i="2" s="1"/>
  <c r="O895" i="2"/>
  <c r="A895" i="2" s="1"/>
  <c r="O899" i="2"/>
  <c r="A899" i="2" s="1"/>
  <c r="O905" i="2"/>
  <c r="A905" i="2" s="1"/>
  <c r="O911" i="2"/>
  <c r="A911" i="2" s="1"/>
  <c r="O970" i="2"/>
  <c r="A970" i="2" s="1"/>
  <c r="O975" i="2"/>
  <c r="A975" i="2" s="1"/>
  <c r="Q992" i="2"/>
  <c r="O857" i="2"/>
  <c r="A857" i="2" s="1"/>
  <c r="O152" i="2"/>
  <c r="A152" i="2" s="1"/>
  <c r="O865" i="2"/>
  <c r="A865" i="2" s="1"/>
  <c r="P863" i="2"/>
  <c r="O153" i="2"/>
  <c r="A153" i="2" s="1"/>
  <c r="O859" i="2"/>
  <c r="A859" i="2" s="1"/>
  <c r="O866" i="2"/>
  <c r="A866" i="2" s="1"/>
  <c r="O157" i="2"/>
  <c r="A157" i="2" s="1"/>
  <c r="O860" i="2"/>
  <c r="A860" i="2" s="1"/>
  <c r="O151" i="2"/>
  <c r="A151" i="2" s="1"/>
  <c r="O158" i="2"/>
  <c r="A158" i="2" s="1"/>
  <c r="O861" i="2"/>
  <c r="A861" i="2" s="1"/>
  <c r="O104" i="2"/>
  <c r="A104" i="2" s="1"/>
  <c r="O108" i="2"/>
  <c r="A108" i="2" s="1"/>
  <c r="O70" i="2"/>
  <c r="A70" i="2" s="1"/>
  <c r="O53" i="2"/>
  <c r="O57" i="2"/>
  <c r="O61" i="2"/>
  <c r="O67" i="2"/>
  <c r="A67" i="2" s="1"/>
  <c r="O71" i="2"/>
  <c r="A71" i="2" s="1"/>
  <c r="O101" i="2"/>
  <c r="A101" i="2" s="1"/>
  <c r="O105" i="2"/>
  <c r="A105" i="2" s="1"/>
  <c r="O109" i="2"/>
  <c r="A109" i="2" s="1"/>
  <c r="P60" i="2"/>
  <c r="P58" i="2"/>
  <c r="O56" i="2"/>
  <c r="O74" i="2"/>
  <c r="A74" i="2" s="1"/>
  <c r="P54" i="2"/>
  <c r="A42" i="2"/>
  <c r="O62" i="2"/>
  <c r="O68" i="2"/>
  <c r="A68" i="2" s="1"/>
  <c r="O72" i="2"/>
  <c r="A72" i="2" s="1"/>
  <c r="O106" i="2"/>
  <c r="A106" i="2" s="1"/>
  <c r="O110" i="2"/>
  <c r="A110" i="2" s="1"/>
  <c r="O55" i="2"/>
  <c r="P59" i="2"/>
  <c r="O65" i="2"/>
  <c r="A65" i="2" s="1"/>
  <c r="O69" i="2"/>
  <c r="A69" i="2" s="1"/>
  <c r="O73" i="2"/>
  <c r="A73" i="2" s="1"/>
  <c r="O103" i="2"/>
  <c r="A103" i="2" s="1"/>
  <c r="O141" i="2"/>
  <c r="A141" i="2" s="1"/>
  <c r="O145" i="2"/>
  <c r="A145" i="2" s="1"/>
  <c r="O451" i="2"/>
  <c r="A451" i="2" s="1"/>
  <c r="O452" i="2"/>
  <c r="A452" i="2" s="1"/>
  <c r="O140" i="2"/>
  <c r="A140" i="2" s="1"/>
  <c r="O458" i="2"/>
  <c r="A458" i="2" s="1"/>
  <c r="O146" i="2"/>
  <c r="A146" i="2" s="1"/>
  <c r="O139" i="2"/>
  <c r="A139" i="2" s="1"/>
  <c r="O449" i="2"/>
  <c r="A449" i="2" s="1"/>
  <c r="O453" i="2"/>
  <c r="A453" i="2" s="1"/>
  <c r="O457" i="2"/>
  <c r="A457" i="2" s="1"/>
  <c r="P142" i="2"/>
  <c r="O131" i="2"/>
  <c r="A131" i="2" s="1"/>
  <c r="O119" i="2"/>
  <c r="A119" i="2" s="1"/>
  <c r="P42" i="2" l="1"/>
  <c r="A62" i="2"/>
  <c r="O50" i="2"/>
  <c r="A56" i="2"/>
  <c r="O44" i="2"/>
  <c r="A61" i="2"/>
  <c r="O49" i="2"/>
  <c r="A53" i="2"/>
  <c r="O52" i="2"/>
  <c r="O51" i="2" s="1"/>
  <c r="O41" i="2"/>
  <c r="A55" i="2"/>
  <c r="O43" i="2"/>
  <c r="O48" i="2"/>
  <c r="A48" i="2" s="1"/>
  <c r="O46" i="2"/>
  <c r="A57" i="2"/>
  <c r="O45" i="2"/>
  <c r="A45" i="2" s="1"/>
  <c r="O47" i="2"/>
  <c r="A47" i="2" s="1"/>
  <c r="Q457" i="2"/>
  <c r="Q449" i="2"/>
  <c r="Q146" i="2"/>
  <c r="Q140" i="2"/>
  <c r="Q451" i="2"/>
  <c r="Q141" i="2"/>
  <c r="Q73" i="2"/>
  <c r="Q65" i="2"/>
  <c r="Q55" i="2"/>
  <c r="Q106" i="2"/>
  <c r="Q68" i="2"/>
  <c r="Q42" i="2"/>
  <c r="Q56" i="2"/>
  <c r="Q109" i="2"/>
  <c r="Q101" i="2"/>
  <c r="Q67" i="2"/>
  <c r="Q57" i="2"/>
  <c r="Q70" i="2"/>
  <c r="Q104" i="2"/>
  <c r="Q158" i="2"/>
  <c r="Q860" i="2"/>
  <c r="Q866" i="2"/>
  <c r="Q153" i="2"/>
  <c r="Q970" i="2"/>
  <c r="Q905" i="2"/>
  <c r="Q895" i="2"/>
  <c r="Q883" i="2"/>
  <c r="Q871" i="2"/>
  <c r="Q849" i="2"/>
  <c r="Q827" i="2"/>
  <c r="Q815" i="2"/>
  <c r="Q803" i="2"/>
  <c r="Q791" i="2"/>
  <c r="Q780" i="2"/>
  <c r="Q768" i="2"/>
  <c r="Q734" i="2"/>
  <c r="Q695" i="2"/>
  <c r="Q671" i="2"/>
  <c r="Q625" i="2"/>
  <c r="Q576" i="2"/>
  <c r="Q443" i="2"/>
  <c r="Q432" i="2"/>
  <c r="Q421" i="2"/>
  <c r="Q410" i="2"/>
  <c r="Q401" i="2"/>
  <c r="Q378" i="2"/>
  <c r="Q367" i="2"/>
  <c r="Q356" i="2"/>
  <c r="Q346" i="2"/>
  <c r="Q335" i="2"/>
  <c r="Q324" i="2"/>
  <c r="Q313" i="2"/>
  <c r="Q302" i="2"/>
  <c r="Q293" i="2"/>
  <c r="Q282" i="2"/>
  <c r="Q271" i="2"/>
  <c r="Q260" i="2"/>
  <c r="Q249" i="2"/>
  <c r="Q239" i="2"/>
  <c r="Q228" i="2"/>
  <c r="Q205" i="2"/>
  <c r="Q193" i="2"/>
  <c r="Q914" i="2"/>
  <c r="Q898" i="2"/>
  <c r="Q881" i="2"/>
  <c r="Q853" i="2"/>
  <c r="Q818" i="2"/>
  <c r="Q801" i="2"/>
  <c r="Q779" i="2"/>
  <c r="Q733" i="2"/>
  <c r="Q693" i="2"/>
  <c r="Q669" i="2"/>
  <c r="Q619" i="2"/>
  <c r="Q446" i="2"/>
  <c r="Q437" i="2"/>
  <c r="Q426" i="2"/>
  <c r="Q409" i="2"/>
  <c r="Q381" i="2"/>
  <c r="Q366" i="2"/>
  <c r="Q345" i="2"/>
  <c r="Q329" i="2"/>
  <c r="Q307" i="2"/>
  <c r="Q285" i="2"/>
  <c r="Q264" i="2"/>
  <c r="Q248" i="2"/>
  <c r="Q227" i="2"/>
  <c r="Q199" i="2"/>
  <c r="Q187" i="2"/>
  <c r="Q263" i="2"/>
  <c r="Q252" i="2"/>
  <c r="Q241" i="2"/>
  <c r="Q230" i="2"/>
  <c r="Q221" i="2"/>
  <c r="Q186" i="2"/>
  <c r="Q289" i="2"/>
  <c r="Q273" i="2"/>
  <c r="Q896" i="2"/>
  <c r="Q872" i="2"/>
  <c r="Q828" i="2"/>
  <c r="Q804" i="2"/>
  <c r="Q787" i="2"/>
  <c r="Q764" i="2"/>
  <c r="Q696" i="2"/>
  <c r="Q621" i="2"/>
  <c r="Q439" i="2"/>
  <c r="Q422" i="2"/>
  <c r="Q384" i="2"/>
  <c r="Q368" i="2"/>
  <c r="Q347" i="2"/>
  <c r="Q320" i="2"/>
  <c r="Q299" i="2"/>
  <c r="Q277" i="2"/>
  <c r="Q257" i="2"/>
  <c r="Q240" i="2"/>
  <c r="Q201" i="2"/>
  <c r="Q973" i="2"/>
  <c r="Q913" i="2"/>
  <c r="Q901" i="2"/>
  <c r="Q890" i="2"/>
  <c r="Q878" i="2"/>
  <c r="Q852" i="2"/>
  <c r="Q829" i="2"/>
  <c r="Q817" i="2"/>
  <c r="Q805" i="2"/>
  <c r="Q793" i="2"/>
  <c r="Q782" i="2"/>
  <c r="Q770" i="2"/>
  <c r="Q761" i="2"/>
  <c r="Q727" i="2"/>
  <c r="Q692" i="2"/>
  <c r="Q668" i="2"/>
  <c r="Q618" i="2"/>
  <c r="Q573" i="2"/>
  <c r="Q445" i="2"/>
  <c r="Q434" i="2"/>
  <c r="Q425" i="2"/>
  <c r="Q414" i="2"/>
  <c r="Q403" i="2"/>
  <c r="Q380" i="2"/>
  <c r="Q369" i="2"/>
  <c r="Q359" i="2"/>
  <c r="Q348" i="2"/>
  <c r="Q337" i="2"/>
  <c r="Q326" i="2"/>
  <c r="Q317" i="2"/>
  <c r="Q306" i="2"/>
  <c r="Q295" i="2"/>
  <c r="Q924" i="2"/>
  <c r="Q744" i="2"/>
  <c r="Q709" i="2"/>
  <c r="Q686" i="2"/>
  <c r="Q650" i="2"/>
  <c r="Q641" i="2"/>
  <c r="Q631" i="2"/>
  <c r="Q597" i="2"/>
  <c r="Q586" i="2"/>
  <c r="Q553" i="2"/>
  <c r="Q542" i="2"/>
  <c r="Q533" i="2"/>
  <c r="Q523" i="2"/>
  <c r="Q509" i="2"/>
  <c r="Q982" i="2"/>
  <c r="Q938" i="2"/>
  <c r="Q742" i="2"/>
  <c r="Q707" i="2"/>
  <c r="Q684" i="2"/>
  <c r="Q648" i="2"/>
  <c r="Q637" i="2"/>
  <c r="Q599" i="2"/>
  <c r="Q588" i="2"/>
  <c r="Q551" i="2"/>
  <c r="Q540" i="2"/>
  <c r="Q529" i="2"/>
  <c r="Q518" i="2"/>
  <c r="Q122" i="2"/>
  <c r="Q593" i="2"/>
  <c r="Q583" i="2"/>
  <c r="Q550" i="2"/>
  <c r="Q539" i="2"/>
  <c r="Q528" i="2"/>
  <c r="Q517" i="2"/>
  <c r="Q875" i="2"/>
  <c r="Q825" i="2"/>
  <c r="Q794" i="2"/>
  <c r="Q773" i="2"/>
  <c r="Q698" i="2"/>
  <c r="Q570" i="2"/>
  <c r="Q420" i="2"/>
  <c r="Q371" i="2"/>
  <c r="Q349" i="2"/>
  <c r="Q323" i="2"/>
  <c r="Q301" i="2"/>
  <c r="Q281" i="2"/>
  <c r="Q259" i="2"/>
  <c r="Q233" i="2"/>
  <c r="Q907" i="2"/>
  <c r="Q889" i="2"/>
  <c r="Q846" i="2"/>
  <c r="Q811" i="2"/>
  <c r="Q781" i="2"/>
  <c r="Q725" i="2"/>
  <c r="Q672" i="2"/>
  <c r="Q617" i="2"/>
  <c r="Q417" i="2"/>
  <c r="Q402" i="2"/>
  <c r="Q362" i="2"/>
  <c r="Q343" i="2"/>
  <c r="Q325" i="2"/>
  <c r="Q305" i="2"/>
  <c r="Q283" i="2"/>
  <c r="Q261" i="2"/>
  <c r="Q235" i="2"/>
  <c r="Q206" i="2"/>
  <c r="Q185" i="2"/>
  <c r="Q980" i="2"/>
  <c r="Q987" i="2"/>
  <c r="Q919" i="2"/>
  <c r="Q739" i="2"/>
  <c r="Q704" i="2"/>
  <c r="Q680" i="2"/>
  <c r="Q645" i="2"/>
  <c r="Q634" i="2"/>
  <c r="Q600" i="2"/>
  <c r="Q589" i="2"/>
  <c r="Q552" i="2"/>
  <c r="Q541" i="2"/>
  <c r="Q530" i="2"/>
  <c r="Q521" i="2"/>
  <c r="Q926" i="2"/>
  <c r="Q985" i="2"/>
  <c r="Q933" i="2"/>
  <c r="Q925" i="2"/>
  <c r="Q917" i="2"/>
  <c r="Q741" i="2"/>
  <c r="Q706" i="2"/>
  <c r="Q683" i="2"/>
  <c r="Q647" i="2"/>
  <c r="Q636" i="2"/>
  <c r="Q602" i="2"/>
  <c r="Q121" i="2"/>
  <c r="Q119" i="2"/>
  <c r="Q458" i="2"/>
  <c r="Q69" i="2"/>
  <c r="Q62" i="2"/>
  <c r="Q61" i="2"/>
  <c r="Q859" i="2"/>
  <c r="Q899" i="2"/>
  <c r="Q854" i="2"/>
  <c r="Q821" i="2"/>
  <c r="Q809" i="2"/>
  <c r="Q797" i="2"/>
  <c r="Q786" i="2"/>
  <c r="Q775" i="2"/>
  <c r="Q729" i="2"/>
  <c r="Q689" i="2"/>
  <c r="Q665" i="2"/>
  <c r="Q620" i="2"/>
  <c r="Q571" i="2"/>
  <c r="Q438" i="2"/>
  <c r="Q427" i="2"/>
  <c r="Q416" i="2"/>
  <c r="Q405" i="2"/>
  <c r="Q383" i="2"/>
  <c r="Q372" i="2"/>
  <c r="Q361" i="2"/>
  <c r="Q350" i="2"/>
  <c r="Q341" i="2"/>
  <c r="Q330" i="2"/>
  <c r="Q319" i="2"/>
  <c r="Q308" i="2"/>
  <c r="Q297" i="2"/>
  <c r="Q286" i="2"/>
  <c r="Q276" i="2"/>
  <c r="Q265" i="2"/>
  <c r="Q254" i="2"/>
  <c r="Q245" i="2"/>
  <c r="Q234" i="2"/>
  <c r="Q223" i="2"/>
  <c r="Q200" i="2"/>
  <c r="Q188" i="2"/>
  <c r="Q974" i="2"/>
  <c r="Q909" i="2"/>
  <c r="Q893" i="2"/>
  <c r="Q869" i="2"/>
  <c r="Q830" i="2"/>
  <c r="Q806" i="2"/>
  <c r="Q789" i="2"/>
  <c r="Q767" i="2"/>
  <c r="Q728" i="2"/>
  <c r="Q674" i="2"/>
  <c r="Q624" i="2"/>
  <c r="Q441" i="2"/>
  <c r="Q431" i="2"/>
  <c r="Q415" i="2"/>
  <c r="Q404" i="2"/>
  <c r="Q377" i="2"/>
  <c r="Q355" i="2"/>
  <c r="Q338" i="2"/>
  <c r="Q318" i="2"/>
  <c r="Q296" i="2"/>
  <c r="Q275" i="2"/>
  <c r="Q253" i="2"/>
  <c r="Q237" i="2"/>
  <c r="Q204" i="2"/>
  <c r="Q192" i="2"/>
  <c r="Q284" i="2"/>
  <c r="Q258" i="2"/>
  <c r="Q247" i="2"/>
  <c r="Q236" i="2"/>
  <c r="Q225" i="2"/>
  <c r="Q197" i="2"/>
  <c r="Q278" i="2"/>
  <c r="Q269" i="2"/>
  <c r="Q912" i="2"/>
  <c r="Q884" i="2"/>
  <c r="Q851" i="2"/>
  <c r="Q816" i="2"/>
  <c r="Q799" i="2"/>
  <c r="Q776" i="2"/>
  <c r="Q731" i="2"/>
  <c r="Q667" i="2"/>
  <c r="Q577" i="2"/>
  <c r="Q444" i="2"/>
  <c r="Q433" i="2"/>
  <c r="Q407" i="2"/>
  <c r="Q373" i="2"/>
  <c r="Q357" i="2"/>
  <c r="Q336" i="2"/>
  <c r="Q309" i="2"/>
  <c r="Q288" i="2"/>
  <c r="Q266" i="2"/>
  <c r="Q251" i="2"/>
  <c r="Q224" i="2"/>
  <c r="Q968" i="2"/>
  <c r="Q908" i="2"/>
  <c r="Q897" i="2"/>
  <c r="Q885" i="2"/>
  <c r="Q873" i="2"/>
  <c r="Q847" i="2"/>
  <c r="Q824" i="2"/>
  <c r="Q812" i="2"/>
  <c r="Q800" i="2"/>
  <c r="Q788" i="2"/>
  <c r="Q777" i="2"/>
  <c r="Q765" i="2"/>
  <c r="Q732" i="2"/>
  <c r="Q697" i="2"/>
  <c r="Q673" i="2"/>
  <c r="Q623" i="2"/>
  <c r="Q578" i="2"/>
  <c r="Q569" i="2"/>
  <c r="Q440" i="2"/>
  <c r="Q429" i="2"/>
  <c r="Q419" i="2"/>
  <c r="Q408" i="2"/>
  <c r="Q385" i="2"/>
  <c r="Q374" i="2"/>
  <c r="Q365" i="2"/>
  <c r="Q354" i="2"/>
  <c r="Q344" i="2"/>
  <c r="Q332" i="2"/>
  <c r="Q321" i="2"/>
  <c r="Q311" i="2"/>
  <c r="Q300" i="2"/>
  <c r="Q932" i="2"/>
  <c r="Q920" i="2"/>
  <c r="Q740" i="2"/>
  <c r="Q705" i="2"/>
  <c r="Q681" i="2"/>
  <c r="Q646" i="2"/>
  <c r="Q635" i="2"/>
  <c r="Q601" i="2"/>
  <c r="Q590" i="2"/>
  <c r="Q581" i="2"/>
  <c r="Q549" i="2"/>
  <c r="Q538" i="2"/>
  <c r="Q527" i="2"/>
  <c r="Q515" i="2"/>
  <c r="Q931" i="2"/>
  <c r="Q986" i="2"/>
  <c r="Q978" i="2"/>
  <c r="Q934" i="2"/>
  <c r="Q746" i="2"/>
  <c r="Q737" i="2"/>
  <c r="Q703" i="2"/>
  <c r="Q679" i="2"/>
  <c r="Q644" i="2"/>
  <c r="Q633" i="2"/>
  <c r="Q595" i="2"/>
  <c r="Q584" i="2"/>
  <c r="Q547" i="2"/>
  <c r="Q536" i="2"/>
  <c r="Q525" i="2"/>
  <c r="Q512" i="2"/>
  <c r="Q116" i="2"/>
  <c r="Q587" i="2"/>
  <c r="Q554" i="2"/>
  <c r="Q545" i="2"/>
  <c r="Q535" i="2"/>
  <c r="Q524" i="2"/>
  <c r="Q511" i="2"/>
  <c r="Q152" i="2"/>
  <c r="Q902" i="2"/>
  <c r="Q453" i="2"/>
  <c r="Q139" i="2"/>
  <c r="Q452" i="2"/>
  <c r="Q145" i="2"/>
  <c r="Q103" i="2"/>
  <c r="Q110" i="2"/>
  <c r="Q72" i="2"/>
  <c r="Q74" i="2"/>
  <c r="Q105" i="2"/>
  <c r="Q71" i="2"/>
  <c r="Q53" i="2"/>
  <c r="Q108" i="2"/>
  <c r="Q861" i="2"/>
  <c r="Q151" i="2"/>
  <c r="Q157" i="2"/>
  <c r="Q975" i="2"/>
  <c r="Q911" i="2"/>
  <c r="Q888" i="2"/>
  <c r="Q876" i="2"/>
  <c r="Q845" i="2"/>
  <c r="Q763" i="2"/>
  <c r="Q131" i="2"/>
  <c r="Q865" i="2"/>
  <c r="Q857" i="2"/>
  <c r="Q969" i="2"/>
  <c r="Q887" i="2"/>
  <c r="Q848" i="2"/>
  <c r="Q813" i="2"/>
  <c r="Q785" i="2"/>
  <c r="Q762" i="2"/>
  <c r="Q575" i="2"/>
  <c r="Q386" i="2"/>
  <c r="Q360" i="2"/>
  <c r="Q333" i="2"/>
  <c r="Q312" i="2"/>
  <c r="Q290" i="2"/>
  <c r="Q270" i="2"/>
  <c r="Q242" i="2"/>
  <c r="Q966" i="2"/>
  <c r="Q900" i="2"/>
  <c r="Q877" i="2"/>
  <c r="Q823" i="2"/>
  <c r="Q792" i="2"/>
  <c r="Q769" i="2"/>
  <c r="Q691" i="2"/>
  <c r="Q626" i="2"/>
  <c r="Q572" i="2"/>
  <c r="Q428" i="2"/>
  <c r="Q413" i="2"/>
  <c r="Q379" i="2"/>
  <c r="Q353" i="2"/>
  <c r="Q331" i="2"/>
  <c r="Q314" i="2"/>
  <c r="Q294" i="2"/>
  <c r="Q272" i="2"/>
  <c r="Q246" i="2"/>
  <c r="Q229" i="2"/>
  <c r="Q194" i="2"/>
  <c r="Q984" i="2"/>
  <c r="Q743" i="2"/>
  <c r="Q708" i="2"/>
  <c r="Q685" i="2"/>
  <c r="Q649" i="2"/>
  <c r="Q638" i="2"/>
  <c r="Q629" i="2"/>
  <c r="Q596" i="2"/>
  <c r="Q585" i="2"/>
  <c r="Q548" i="2"/>
  <c r="Q537" i="2"/>
  <c r="Q526" i="2"/>
  <c r="Q513" i="2"/>
  <c r="Q922" i="2"/>
  <c r="Q981" i="2"/>
  <c r="Q937" i="2"/>
  <c r="Q929" i="2"/>
  <c r="Q921" i="2"/>
  <c r="Q745" i="2"/>
  <c r="Q710" i="2"/>
  <c r="Q701" i="2"/>
  <c r="Q677" i="2"/>
  <c r="Q643" i="2"/>
  <c r="Q632" i="2"/>
  <c r="Q115" i="2"/>
  <c r="Q481" i="2"/>
  <c r="Q475" i="2"/>
  <c r="Q477" i="2"/>
  <c r="Q473" i="2"/>
  <c r="Q482" i="2"/>
  <c r="Q958" i="2"/>
  <c r="O945" i="2"/>
  <c r="A945" i="2" s="1"/>
  <c r="Q961" i="2"/>
  <c r="O948" i="2"/>
  <c r="A948" i="2" s="1"/>
  <c r="Q506" i="2"/>
  <c r="Q497" i="2"/>
  <c r="Q504" i="2"/>
  <c r="Q503" i="2"/>
  <c r="Q956" i="2"/>
  <c r="O943" i="2"/>
  <c r="A943" i="2" s="1"/>
  <c r="Q501" i="2"/>
  <c r="Q963" i="2"/>
  <c r="O950" i="2"/>
  <c r="A950" i="2" s="1"/>
  <c r="Q955" i="2"/>
  <c r="Q480" i="2"/>
  <c r="Q479" i="2"/>
  <c r="Q962" i="2"/>
  <c r="O949" i="2"/>
  <c r="A949" i="2" s="1"/>
  <c r="Q954" i="2"/>
  <c r="O941" i="2"/>
  <c r="A941" i="2" s="1"/>
  <c r="Q957" i="2"/>
  <c r="O944" i="2"/>
  <c r="A944" i="2" s="1"/>
  <c r="Q502" i="2"/>
  <c r="Q500" i="2"/>
  <c r="Q476" i="2"/>
  <c r="Q499" i="2"/>
  <c r="Q960" i="2"/>
  <c r="Q505" i="2"/>
  <c r="Q959" i="2"/>
  <c r="O946" i="2"/>
  <c r="A946" i="2" s="1"/>
  <c r="Q32" i="2"/>
  <c r="Q31" i="2"/>
  <c r="Q37" i="2"/>
  <c r="Q38" i="2"/>
  <c r="P152" i="2"/>
  <c r="P803" i="2"/>
  <c r="P239" i="2"/>
  <c r="P909" i="2"/>
  <c r="P806" i="2"/>
  <c r="P446" i="2"/>
  <c r="P366" i="2"/>
  <c r="P307" i="2"/>
  <c r="P264" i="2"/>
  <c r="P248" i="2"/>
  <c r="P199" i="2"/>
  <c r="P187" i="2"/>
  <c r="P263" i="2"/>
  <c r="P252" i="2"/>
  <c r="P241" i="2"/>
  <c r="P186" i="2"/>
  <c r="P848" i="2"/>
  <c r="P813" i="2"/>
  <c r="P785" i="2"/>
  <c r="P762" i="2"/>
  <c r="P420" i="2"/>
  <c r="P371" i="2"/>
  <c r="P349" i="2"/>
  <c r="P323" i="2"/>
  <c r="P301" i="2"/>
  <c r="P233" i="2"/>
  <c r="P980" i="2"/>
  <c r="P958" i="2"/>
  <c r="P920" i="2"/>
  <c r="P740" i="2"/>
  <c r="P705" i="2"/>
  <c r="P681" i="2"/>
  <c r="P646" i="2"/>
  <c r="P635" i="2"/>
  <c r="P601" i="2"/>
  <c r="P590" i="2"/>
  <c r="P581" i="2"/>
  <c r="P549" i="2"/>
  <c r="P538" i="2"/>
  <c r="P527" i="2"/>
  <c r="P515" i="2"/>
  <c r="P503" i="2"/>
  <c r="P31" i="2"/>
  <c r="P38" i="2"/>
  <c r="P987" i="2"/>
  <c r="P957" i="2"/>
  <c r="P931" i="2"/>
  <c r="P743" i="2"/>
  <c r="P708" i="2"/>
  <c r="P685" i="2"/>
  <c r="P649" i="2"/>
  <c r="P638" i="2"/>
  <c r="P629" i="2"/>
  <c r="P596" i="2"/>
  <c r="P585" i="2"/>
  <c r="P548" i="2"/>
  <c r="P537" i="2"/>
  <c r="P526" i="2"/>
  <c r="P513" i="2"/>
  <c r="P502" i="2"/>
  <c r="P982" i="2"/>
  <c r="P960" i="2"/>
  <c r="P938" i="2"/>
  <c r="P922" i="2"/>
  <c r="P746" i="2"/>
  <c r="P737" i="2"/>
  <c r="P703" i="2"/>
  <c r="P679" i="2"/>
  <c r="P644" i="2"/>
  <c r="P633" i="2"/>
  <c r="P595" i="2"/>
  <c r="P584" i="2"/>
  <c r="P547" i="2"/>
  <c r="P536" i="2"/>
  <c r="P525" i="2"/>
  <c r="P512" i="2"/>
  <c r="P501" i="2"/>
  <c r="P116" i="2"/>
  <c r="P981" i="2"/>
  <c r="P959" i="2"/>
  <c r="P946" i="2" s="1"/>
  <c r="P937" i="2"/>
  <c r="P929" i="2"/>
  <c r="O928" i="2"/>
  <c r="P921" i="2"/>
  <c r="P745" i="2"/>
  <c r="P710" i="2"/>
  <c r="P701" i="2"/>
  <c r="P677" i="2"/>
  <c r="P643" i="2"/>
  <c r="P632" i="2"/>
  <c r="P587" i="2"/>
  <c r="P554" i="2"/>
  <c r="P545" i="2"/>
  <c r="P535" i="2"/>
  <c r="P524" i="2"/>
  <c r="P511" i="2"/>
  <c r="P500" i="2"/>
  <c r="P121" i="2"/>
  <c r="P895" i="2"/>
  <c r="P871" i="2"/>
  <c r="P815" i="2"/>
  <c r="P780" i="2"/>
  <c r="P695" i="2"/>
  <c r="P432" i="2"/>
  <c r="P378" i="2"/>
  <c r="P335" i="2"/>
  <c r="P302" i="2"/>
  <c r="P271" i="2"/>
  <c r="P789" i="2"/>
  <c r="P345" i="2"/>
  <c r="P259" i="2"/>
  <c r="P119" i="2"/>
  <c r="P103" i="2"/>
  <c r="P69" i="2"/>
  <c r="P110" i="2"/>
  <c r="P72" i="2"/>
  <c r="P48" i="2" s="1"/>
  <c r="P74" i="2"/>
  <c r="P105" i="2"/>
  <c r="P71" i="2"/>
  <c r="P47" i="2" s="1"/>
  <c r="P108" i="2"/>
  <c r="P151" i="2"/>
  <c r="P157" i="2"/>
  <c r="P278" i="2"/>
  <c r="P896" i="2"/>
  <c r="P872" i="2"/>
  <c r="P828" i="2"/>
  <c r="P804" i="2"/>
  <c r="P787" i="2"/>
  <c r="P764" i="2"/>
  <c r="P696" i="2"/>
  <c r="P477" i="2"/>
  <c r="P439" i="2"/>
  <c r="P422" i="2"/>
  <c r="P384" i="2"/>
  <c r="P368" i="2"/>
  <c r="P347" i="2"/>
  <c r="P320" i="2"/>
  <c r="P299" i="2"/>
  <c r="P277" i="2"/>
  <c r="P240" i="2"/>
  <c r="P201" i="2"/>
  <c r="P908" i="2"/>
  <c r="P897" i="2"/>
  <c r="P885" i="2"/>
  <c r="P873" i="2"/>
  <c r="P847" i="2"/>
  <c r="P824" i="2"/>
  <c r="P812" i="2"/>
  <c r="P800" i="2"/>
  <c r="P788" i="2"/>
  <c r="P777" i="2"/>
  <c r="P765" i="2"/>
  <c r="P697" i="2"/>
  <c r="P473" i="2"/>
  <c r="P440" i="2"/>
  <c r="P429" i="2"/>
  <c r="P419" i="2"/>
  <c r="P385" i="2"/>
  <c r="P374" i="2"/>
  <c r="P365" i="2"/>
  <c r="P354" i="2"/>
  <c r="P344" i="2"/>
  <c r="P332" i="2"/>
  <c r="P321" i="2"/>
  <c r="P311" i="2"/>
  <c r="P300" i="2"/>
  <c r="P907" i="2"/>
  <c r="P889" i="2"/>
  <c r="P846" i="2"/>
  <c r="P811" i="2"/>
  <c r="P781" i="2"/>
  <c r="P428" i="2"/>
  <c r="P379" i="2"/>
  <c r="P331" i="2"/>
  <c r="P314" i="2"/>
  <c r="P294" i="2"/>
  <c r="P272" i="2"/>
  <c r="P246" i="2"/>
  <c r="P194" i="2"/>
  <c r="O28" i="2"/>
  <c r="A28" i="2" s="1"/>
  <c r="P827" i="2"/>
  <c r="P768" i="2"/>
  <c r="P443" i="2"/>
  <c r="P356" i="2"/>
  <c r="P324" i="2"/>
  <c r="P260" i="2"/>
  <c r="P193" i="2"/>
  <c r="P131" i="2"/>
  <c r="P911" i="2"/>
  <c r="P899" i="2"/>
  <c r="P888" i="2"/>
  <c r="P876" i="2"/>
  <c r="P854" i="2"/>
  <c r="P786" i="2"/>
  <c r="P775" i="2"/>
  <c r="P763" i="2"/>
  <c r="P476" i="2"/>
  <c r="P438" i="2"/>
  <c r="P427" i="2"/>
  <c r="P416" i="2"/>
  <c r="P383" i="2"/>
  <c r="P372" i="2"/>
  <c r="P361" i="2"/>
  <c r="P350" i="2"/>
  <c r="P330" i="2"/>
  <c r="P319" i="2"/>
  <c r="P308" i="2"/>
  <c r="P297" i="2"/>
  <c r="P286" i="2"/>
  <c r="P276" i="2"/>
  <c r="P265" i="2"/>
  <c r="P254" i="2"/>
  <c r="P234" i="2"/>
  <c r="P200" i="2"/>
  <c r="P188" i="2"/>
  <c r="P914" i="2"/>
  <c r="P898" i="2"/>
  <c r="P853" i="2"/>
  <c r="P818" i="2"/>
  <c r="P801" i="2"/>
  <c r="P779" i="2"/>
  <c r="P693" i="2"/>
  <c r="P475" i="2"/>
  <c r="P441" i="2"/>
  <c r="P431" i="2"/>
  <c r="P415" i="2"/>
  <c r="P355" i="2"/>
  <c r="P338" i="2"/>
  <c r="P318" i="2"/>
  <c r="P296" i="2"/>
  <c r="P275" i="2"/>
  <c r="P253" i="2"/>
  <c r="P237" i="2"/>
  <c r="P204" i="2"/>
  <c r="P192" i="2"/>
  <c r="P284" i="2"/>
  <c r="P258" i="2"/>
  <c r="P247" i="2"/>
  <c r="P236" i="2"/>
  <c r="P902" i="2"/>
  <c r="P875" i="2"/>
  <c r="P825" i="2"/>
  <c r="P794" i="2"/>
  <c r="P698" i="2"/>
  <c r="P480" i="2"/>
  <c r="P386" i="2"/>
  <c r="P360" i="2"/>
  <c r="P333" i="2"/>
  <c r="P312" i="2"/>
  <c r="P290" i="2"/>
  <c r="P270" i="2"/>
  <c r="P242" i="2"/>
  <c r="P984" i="2"/>
  <c r="P962" i="2"/>
  <c r="P954" i="2"/>
  <c r="O953" i="2"/>
  <c r="A953" i="2" s="1"/>
  <c r="P932" i="2"/>
  <c r="P924" i="2"/>
  <c r="P744" i="2"/>
  <c r="P709" i="2"/>
  <c r="P686" i="2"/>
  <c r="P650" i="2"/>
  <c r="P641" i="2"/>
  <c r="P631" i="2"/>
  <c r="P597" i="2"/>
  <c r="P586" i="2"/>
  <c r="P553" i="2"/>
  <c r="P542" i="2"/>
  <c r="P533" i="2"/>
  <c r="P523" i="2"/>
  <c r="P509" i="2"/>
  <c r="P499" i="2"/>
  <c r="P32" i="2"/>
  <c r="P961" i="2"/>
  <c r="P919" i="2"/>
  <c r="P739" i="2"/>
  <c r="P704" i="2"/>
  <c r="P680" i="2"/>
  <c r="P645" i="2"/>
  <c r="P634" i="2"/>
  <c r="P600" i="2"/>
  <c r="P589" i="2"/>
  <c r="P552" i="2"/>
  <c r="P541" i="2"/>
  <c r="P530" i="2"/>
  <c r="P521" i="2"/>
  <c r="P506" i="2"/>
  <c r="P497" i="2"/>
  <c r="P986" i="2"/>
  <c r="P978" i="2"/>
  <c r="O977" i="2"/>
  <c r="P956" i="2"/>
  <c r="P934" i="2"/>
  <c r="P926" i="2"/>
  <c r="P742" i="2"/>
  <c r="P707" i="2"/>
  <c r="P684" i="2"/>
  <c r="P648" i="2"/>
  <c r="P637" i="2"/>
  <c r="P599" i="2"/>
  <c r="P588" i="2"/>
  <c r="P551" i="2"/>
  <c r="P540" i="2"/>
  <c r="P529" i="2"/>
  <c r="P518" i="2"/>
  <c r="P505" i="2"/>
  <c r="P122" i="2"/>
  <c r="P985" i="2"/>
  <c r="P963" i="2"/>
  <c r="P955" i="2"/>
  <c r="P933" i="2"/>
  <c r="P925" i="2"/>
  <c r="P917" i="2"/>
  <c r="O916" i="2"/>
  <c r="P741" i="2"/>
  <c r="P706" i="2"/>
  <c r="P683" i="2"/>
  <c r="P647" i="2"/>
  <c r="P636" i="2"/>
  <c r="P602" i="2"/>
  <c r="P593" i="2"/>
  <c r="P583" i="2"/>
  <c r="P550" i="2"/>
  <c r="P539" i="2"/>
  <c r="P528" i="2"/>
  <c r="P517" i="2"/>
  <c r="P504" i="2"/>
  <c r="P115" i="2"/>
  <c r="P37" i="2"/>
  <c r="P883" i="2"/>
  <c r="P849" i="2"/>
  <c r="P791" i="2"/>
  <c r="P481" i="2"/>
  <c r="P421" i="2"/>
  <c r="P367" i="2"/>
  <c r="P346" i="2"/>
  <c r="P313" i="2"/>
  <c r="P282" i="2"/>
  <c r="P249" i="2"/>
  <c r="P205" i="2"/>
  <c r="P830" i="2"/>
  <c r="P767" i="2"/>
  <c r="P426" i="2"/>
  <c r="P381" i="2"/>
  <c r="P285" i="2"/>
  <c r="P887" i="2"/>
  <c r="P73" i="2"/>
  <c r="P106" i="2"/>
  <c r="P68" i="2"/>
  <c r="P109" i="2"/>
  <c r="P67" i="2"/>
  <c r="P70" i="2"/>
  <c r="P46" i="2" s="1"/>
  <c r="P104" i="2"/>
  <c r="P158" i="2"/>
  <c r="P153" i="2"/>
  <c r="P289" i="2"/>
  <c r="P273" i="2"/>
  <c r="P912" i="2"/>
  <c r="P884" i="2"/>
  <c r="P851" i="2"/>
  <c r="P839" i="2" s="1"/>
  <c r="P816" i="2"/>
  <c r="P799" i="2"/>
  <c r="P776" i="2"/>
  <c r="P444" i="2"/>
  <c r="P433" i="2"/>
  <c r="P373" i="2"/>
  <c r="P357" i="2"/>
  <c r="P336" i="2"/>
  <c r="P309" i="2"/>
  <c r="P288" i="2"/>
  <c r="P266" i="2"/>
  <c r="P251" i="2"/>
  <c r="P913" i="2"/>
  <c r="P901" i="2"/>
  <c r="P890" i="2"/>
  <c r="P878" i="2"/>
  <c r="P852" i="2"/>
  <c r="P829" i="2"/>
  <c r="P817" i="2"/>
  <c r="P805" i="2"/>
  <c r="P793" i="2"/>
  <c r="P782" i="2"/>
  <c r="P770" i="2"/>
  <c r="P692" i="2"/>
  <c r="P479" i="2"/>
  <c r="P445" i="2"/>
  <c r="P434" i="2"/>
  <c r="P414" i="2"/>
  <c r="P380" i="2"/>
  <c r="P369" i="2"/>
  <c r="P359" i="2"/>
  <c r="P348" i="2"/>
  <c r="P337" i="2"/>
  <c r="P326" i="2"/>
  <c r="P306" i="2"/>
  <c r="P295" i="2"/>
  <c r="P900" i="2"/>
  <c r="P877" i="2"/>
  <c r="P823" i="2"/>
  <c r="P792" i="2"/>
  <c r="P769" i="2"/>
  <c r="P691" i="2"/>
  <c r="P482" i="2"/>
  <c r="P417" i="2"/>
  <c r="P362" i="2"/>
  <c r="P343" i="2"/>
  <c r="P325" i="2"/>
  <c r="P283" i="2"/>
  <c r="P261" i="2"/>
  <c r="P235" i="2"/>
  <c r="P206" i="2"/>
  <c r="P407" i="2"/>
  <c r="O395" i="2"/>
  <c r="A395" i="2" s="1"/>
  <c r="P224" i="2"/>
  <c r="O212" i="2"/>
  <c r="A212" i="2" s="1"/>
  <c r="P973" i="2"/>
  <c r="P761" i="2"/>
  <c r="P727" i="2"/>
  <c r="O715" i="2"/>
  <c r="A715" i="2" s="1"/>
  <c r="P668" i="2"/>
  <c r="O656" i="2"/>
  <c r="A656" i="2" s="1"/>
  <c r="P618" i="2"/>
  <c r="P573" i="2"/>
  <c r="O561" i="2"/>
  <c r="A561" i="2" s="1"/>
  <c r="P413" i="2"/>
  <c r="P353" i="2"/>
  <c r="P229" i="2"/>
  <c r="O217" i="2"/>
  <c r="A217" i="2" s="1"/>
  <c r="P281" i="2"/>
  <c r="P731" i="2"/>
  <c r="O719" i="2"/>
  <c r="A719" i="2" s="1"/>
  <c r="P667" i="2"/>
  <c r="O655" i="2"/>
  <c r="A655" i="2" s="1"/>
  <c r="P577" i="2"/>
  <c r="O565" i="2"/>
  <c r="A565" i="2" s="1"/>
  <c r="P975" i="2"/>
  <c r="P845" i="2"/>
  <c r="P821" i="2"/>
  <c r="P809" i="2"/>
  <c r="P797" i="2"/>
  <c r="P729" i="2"/>
  <c r="O717" i="2"/>
  <c r="A717" i="2" s="1"/>
  <c r="P689" i="2"/>
  <c r="P665" i="2"/>
  <c r="O653" i="2"/>
  <c r="A653" i="2" s="1"/>
  <c r="P620" i="2"/>
  <c r="O608" i="2"/>
  <c r="A608" i="2" s="1"/>
  <c r="P571" i="2"/>
  <c r="O559" i="2"/>
  <c r="A559" i="2" s="1"/>
  <c r="P405" i="2"/>
  <c r="O393" i="2"/>
  <c r="A393" i="2" s="1"/>
  <c r="P341" i="2"/>
  <c r="P245" i="2"/>
  <c r="P223" i="2"/>
  <c r="O211" i="2"/>
  <c r="A211" i="2" s="1"/>
  <c r="P881" i="2"/>
  <c r="P733" i="2"/>
  <c r="O721" i="2"/>
  <c r="A721" i="2" s="1"/>
  <c r="P669" i="2"/>
  <c r="O657" i="2"/>
  <c r="A657" i="2" s="1"/>
  <c r="P619" i="2"/>
  <c r="O607" i="2"/>
  <c r="A607" i="2" s="1"/>
  <c r="P404" i="2"/>
  <c r="O392" i="2"/>
  <c r="A392" i="2" s="1"/>
  <c r="P377" i="2"/>
  <c r="P225" i="2"/>
  <c r="O213" i="2"/>
  <c r="A213" i="2" s="1"/>
  <c r="P197" i="2"/>
  <c r="P773" i="2"/>
  <c r="P570" i="2"/>
  <c r="P425" i="2"/>
  <c r="P403" i="2"/>
  <c r="O391" i="2"/>
  <c r="A391" i="2" s="1"/>
  <c r="P317" i="2"/>
  <c r="P966" i="2"/>
  <c r="P626" i="2"/>
  <c r="O614" i="2"/>
  <c r="A614" i="2" s="1"/>
  <c r="P572" i="2"/>
  <c r="O560" i="2"/>
  <c r="A560" i="2" s="1"/>
  <c r="P269" i="2"/>
  <c r="P621" i="2"/>
  <c r="O609" i="2"/>
  <c r="A609" i="2" s="1"/>
  <c r="P257" i="2"/>
  <c r="P968" i="2"/>
  <c r="P732" i="2"/>
  <c r="O720" i="2"/>
  <c r="A720" i="2" s="1"/>
  <c r="P673" i="2"/>
  <c r="O661" i="2"/>
  <c r="A661" i="2" s="1"/>
  <c r="P623" i="2"/>
  <c r="O611" i="2"/>
  <c r="A611" i="2" s="1"/>
  <c r="P578" i="2"/>
  <c r="O566" i="2"/>
  <c r="A566" i="2" s="1"/>
  <c r="P569" i="2"/>
  <c r="O557" i="2"/>
  <c r="A557" i="2" s="1"/>
  <c r="P402" i="2"/>
  <c r="O390" i="2"/>
  <c r="A390" i="2" s="1"/>
  <c r="P305" i="2"/>
  <c r="P185" i="2"/>
  <c r="O839" i="2"/>
  <c r="A839" i="2" s="1"/>
  <c r="P970" i="2"/>
  <c r="P905" i="2"/>
  <c r="P734" i="2"/>
  <c r="O722" i="2"/>
  <c r="A722" i="2" s="1"/>
  <c r="P671" i="2"/>
  <c r="O659" i="2"/>
  <c r="A659" i="2" s="1"/>
  <c r="P625" i="2"/>
  <c r="O613" i="2"/>
  <c r="A613" i="2" s="1"/>
  <c r="P576" i="2"/>
  <c r="O564" i="2"/>
  <c r="A564" i="2" s="1"/>
  <c r="P410" i="2"/>
  <c r="O398" i="2"/>
  <c r="A398" i="2" s="1"/>
  <c r="P401" i="2"/>
  <c r="O389" i="2"/>
  <c r="A389" i="2" s="1"/>
  <c r="P293" i="2"/>
  <c r="P228" i="2"/>
  <c r="O216" i="2"/>
  <c r="A216" i="2" s="1"/>
  <c r="P974" i="2"/>
  <c r="P893" i="2"/>
  <c r="P869" i="2"/>
  <c r="P728" i="2"/>
  <c r="O716" i="2"/>
  <c r="A716" i="2" s="1"/>
  <c r="P674" i="2"/>
  <c r="O662" i="2"/>
  <c r="A662" i="2" s="1"/>
  <c r="P624" i="2"/>
  <c r="O612" i="2"/>
  <c r="A612" i="2" s="1"/>
  <c r="P437" i="2"/>
  <c r="P409" i="2"/>
  <c r="O397" i="2"/>
  <c r="A397" i="2" s="1"/>
  <c r="P329" i="2"/>
  <c r="P227" i="2"/>
  <c r="P230" i="2"/>
  <c r="O218" i="2"/>
  <c r="A218" i="2" s="1"/>
  <c r="P221" i="2"/>
  <c r="O209" i="2"/>
  <c r="A209" i="2" s="1"/>
  <c r="P969" i="2"/>
  <c r="P575" i="2"/>
  <c r="O563" i="2"/>
  <c r="A563" i="2" s="1"/>
  <c r="P408" i="2"/>
  <c r="O396" i="2"/>
  <c r="A396" i="2" s="1"/>
  <c r="P725" i="2"/>
  <c r="O713" i="2"/>
  <c r="A713" i="2" s="1"/>
  <c r="P672" i="2"/>
  <c r="O660" i="2"/>
  <c r="A660" i="2" s="1"/>
  <c r="P617" i="2"/>
  <c r="O605" i="2"/>
  <c r="A605" i="2" s="1"/>
  <c r="P860" i="2"/>
  <c r="O836" i="2"/>
  <c r="A836" i="2" s="1"/>
  <c r="P866" i="2"/>
  <c r="O842" i="2"/>
  <c r="A842" i="2" s="1"/>
  <c r="P865" i="2"/>
  <c r="O841" i="2"/>
  <c r="A841" i="2" s="1"/>
  <c r="P861" i="2"/>
  <c r="O837" i="2"/>
  <c r="A837" i="2" s="1"/>
  <c r="P857" i="2"/>
  <c r="O833" i="2"/>
  <c r="A833" i="2" s="1"/>
  <c r="P859" i="2"/>
  <c r="O835" i="2"/>
  <c r="A835" i="2" s="1"/>
  <c r="A46" i="2"/>
  <c r="P61" i="2"/>
  <c r="P49" i="2" s="1"/>
  <c r="A49" i="2"/>
  <c r="P53" i="2"/>
  <c r="A41" i="2"/>
  <c r="P65" i="2"/>
  <c r="O64" i="2"/>
  <c r="P55" i="2"/>
  <c r="A43" i="2"/>
  <c r="P56" i="2"/>
  <c r="A44" i="2"/>
  <c r="O136" i="2"/>
  <c r="P101" i="2"/>
  <c r="O100" i="2"/>
  <c r="P57" i="2"/>
  <c r="P62" i="2"/>
  <c r="P50" i="2" s="1"/>
  <c r="A50" i="2"/>
  <c r="O448" i="2"/>
  <c r="P453" i="2"/>
  <c r="P139" i="2"/>
  <c r="P458" i="2"/>
  <c r="P452" i="2"/>
  <c r="P145" i="2"/>
  <c r="P451" i="2"/>
  <c r="P141" i="2"/>
  <c r="P457" i="2"/>
  <c r="P449" i="2"/>
  <c r="P146" i="2"/>
  <c r="P140" i="2"/>
  <c r="O287" i="2"/>
  <c r="A287" i="2" s="1"/>
  <c r="O972" i="2"/>
  <c r="A972" i="2" s="1"/>
  <c r="P44" i="2" l="1"/>
  <c r="P43" i="2"/>
  <c r="A52" i="2"/>
  <c r="P45" i="2"/>
  <c r="P52" i="2"/>
  <c r="P51" i="2" s="1"/>
  <c r="P41" i="2"/>
  <c r="O40" i="2"/>
  <c r="O39" i="2" s="1"/>
  <c r="O23" i="2"/>
  <c r="A23" i="2" s="1"/>
  <c r="Q47" i="2"/>
  <c r="Q136" i="2"/>
  <c r="A136" i="2"/>
  <c r="Q100" i="2"/>
  <c r="A100" i="2"/>
  <c r="Q977" i="2"/>
  <c r="A977" i="2"/>
  <c r="Q928" i="2"/>
  <c r="A928" i="2"/>
  <c r="Q916" i="2"/>
  <c r="A916" i="2"/>
  <c r="Q64" i="2"/>
  <c r="A64" i="2"/>
  <c r="Q448" i="2"/>
  <c r="A448" i="2"/>
  <c r="Q941" i="2"/>
  <c r="Q948" i="2"/>
  <c r="Q945" i="2"/>
  <c r="Q943" i="2"/>
  <c r="Q839" i="2"/>
  <c r="Q837" i="2"/>
  <c r="Q713" i="2"/>
  <c r="Q612" i="2"/>
  <c r="Q389" i="2"/>
  <c r="Q720" i="2"/>
  <c r="Q217" i="2"/>
  <c r="Q50" i="2"/>
  <c r="Q49" i="2"/>
  <c r="Q397" i="2"/>
  <c r="Q216" i="2"/>
  <c r="Q609" i="2"/>
  <c r="Q213" i="2"/>
  <c r="Q393" i="2"/>
  <c r="Q608" i="2"/>
  <c r="Q719" i="2"/>
  <c r="Q972" i="2"/>
  <c r="Q43" i="2"/>
  <c r="Q52" i="2"/>
  <c r="Q833" i="2"/>
  <c r="Q841" i="2"/>
  <c r="Q836" i="2"/>
  <c r="Q660" i="2"/>
  <c r="Q396" i="2"/>
  <c r="Q662" i="2"/>
  <c r="Q398" i="2"/>
  <c r="Q613" i="2"/>
  <c r="Q722" i="2"/>
  <c r="Q390" i="2"/>
  <c r="Q566" i="2"/>
  <c r="Q661" i="2"/>
  <c r="Q614" i="2"/>
  <c r="Q607" i="2"/>
  <c r="Q721" i="2"/>
  <c r="Q717" i="2"/>
  <c r="Q212" i="2"/>
  <c r="Q209" i="2"/>
  <c r="Q655" i="2"/>
  <c r="Q287" i="2"/>
  <c r="Q391" i="2"/>
  <c r="Q559" i="2"/>
  <c r="Q605" i="2"/>
  <c r="Q716" i="2"/>
  <c r="Q564" i="2"/>
  <c r="Q557" i="2"/>
  <c r="Q560" i="2"/>
  <c r="Q392" i="2"/>
  <c r="Q946" i="2"/>
  <c r="Q653" i="2"/>
  <c r="Q656" i="2"/>
  <c r="Q44" i="2"/>
  <c r="Q835" i="2"/>
  <c r="Q842" i="2"/>
  <c r="Q563" i="2"/>
  <c r="Q659" i="2"/>
  <c r="Q611" i="2"/>
  <c r="Q657" i="2"/>
  <c r="Q561" i="2"/>
  <c r="Q395" i="2"/>
  <c r="Q218" i="2"/>
  <c r="Q211" i="2"/>
  <c r="Q565" i="2"/>
  <c r="Q715" i="2"/>
  <c r="Q953" i="2"/>
  <c r="Q28" i="2"/>
  <c r="Q944" i="2"/>
  <c r="Q949" i="2"/>
  <c r="Q950" i="2"/>
  <c r="P659" i="2"/>
  <c r="P836" i="2"/>
  <c r="P752" i="2" s="1"/>
  <c r="P661" i="2"/>
  <c r="P941" i="2"/>
  <c r="P945" i="2"/>
  <c r="O494" i="2"/>
  <c r="A494" i="2" s="1"/>
  <c r="P948" i="2"/>
  <c r="P949" i="2"/>
  <c r="O493" i="2"/>
  <c r="A493" i="2" s="1"/>
  <c r="O487" i="2"/>
  <c r="A487" i="2" s="1"/>
  <c r="O489" i="2"/>
  <c r="A489" i="2" s="1"/>
  <c r="O491" i="2"/>
  <c r="A491" i="2" s="1"/>
  <c r="P950" i="2"/>
  <c r="P944" i="2"/>
  <c r="O488" i="2"/>
  <c r="A488" i="2" s="1"/>
  <c r="O485" i="2"/>
  <c r="A485" i="2" s="1"/>
  <c r="P943" i="2"/>
  <c r="O947" i="2"/>
  <c r="A947" i="2" s="1"/>
  <c r="P655" i="2"/>
  <c r="P23" i="2"/>
  <c r="P613" i="2"/>
  <c r="Q45" i="2"/>
  <c r="P28" i="2"/>
  <c r="P27" i="2" s="1"/>
  <c r="Q48" i="2"/>
  <c r="Q41" i="2"/>
  <c r="Q46" i="2"/>
  <c r="P397" i="2"/>
  <c r="P612" i="2"/>
  <c r="P609" i="2"/>
  <c r="P559" i="2"/>
  <c r="P565" i="2"/>
  <c r="P561" i="2"/>
  <c r="P395" i="2"/>
  <c r="P713" i="2"/>
  <c r="P721" i="2"/>
  <c r="P719" i="2"/>
  <c r="P213" i="2"/>
  <c r="P720" i="2"/>
  <c r="P842" i="2"/>
  <c r="P758" i="2" s="1"/>
  <c r="O181" i="2"/>
  <c r="A181" i="2" s="1"/>
  <c r="P614" i="2"/>
  <c r="P608" i="2"/>
  <c r="P662" i="2"/>
  <c r="P564" i="2"/>
  <c r="P835" i="2"/>
  <c r="P751" i="2" s="1"/>
  <c r="P837" i="2"/>
  <c r="P753" i="2" s="1"/>
  <c r="P660" i="2"/>
  <c r="P717" i="2"/>
  <c r="P656" i="2"/>
  <c r="P755" i="2"/>
  <c r="O751" i="2"/>
  <c r="A751" i="2" s="1"/>
  <c r="O758" i="2"/>
  <c r="A758" i="2" s="1"/>
  <c r="P287" i="2"/>
  <c r="P280" i="2" s="1"/>
  <c r="P279" i="2" s="1"/>
  <c r="O177" i="2"/>
  <c r="A177" i="2" s="1"/>
  <c r="O99" i="2"/>
  <c r="O63" i="2"/>
  <c r="P396" i="2"/>
  <c r="P209" i="2"/>
  <c r="P216" i="2"/>
  <c r="O182" i="2"/>
  <c r="A182" i="2" s="1"/>
  <c r="P391" i="2"/>
  <c r="P607" i="2"/>
  <c r="P393" i="2"/>
  <c r="P916" i="2"/>
  <c r="P915" i="2" s="1"/>
  <c r="O976" i="2"/>
  <c r="P928" i="2"/>
  <c r="P927" i="2" s="1"/>
  <c r="P1063" i="2" s="1"/>
  <c r="O753" i="2"/>
  <c r="A753" i="2" s="1"/>
  <c r="O915" i="2"/>
  <c r="O927" i="2"/>
  <c r="P563" i="2"/>
  <c r="P611" i="2"/>
  <c r="P211" i="2"/>
  <c r="P100" i="2"/>
  <c r="P99" i="2" s="1"/>
  <c r="P64" i="2"/>
  <c r="P63" i="2" s="1"/>
  <c r="O757" i="2"/>
  <c r="A757" i="2" s="1"/>
  <c r="O752" i="2"/>
  <c r="A752" i="2" s="1"/>
  <c r="P398" i="2"/>
  <c r="P560" i="2"/>
  <c r="O176" i="2"/>
  <c r="A176" i="2" s="1"/>
  <c r="P715" i="2"/>
  <c r="P977" i="2"/>
  <c r="P976" i="2" s="1"/>
  <c r="O952" i="2"/>
  <c r="O175" i="2"/>
  <c r="A175" i="2" s="1"/>
  <c r="O447" i="2"/>
  <c r="O135" i="2"/>
  <c r="A51" i="2"/>
  <c r="P841" i="2"/>
  <c r="P757" i="2" s="1"/>
  <c r="P218" i="2"/>
  <c r="P716" i="2"/>
  <c r="P722" i="2"/>
  <c r="O755" i="2"/>
  <c r="A755" i="2" s="1"/>
  <c r="P390" i="2"/>
  <c r="P566" i="2"/>
  <c r="P392" i="2"/>
  <c r="P657" i="2"/>
  <c r="P217" i="2"/>
  <c r="P212" i="2"/>
  <c r="P953" i="2"/>
  <c r="P952" i="2" s="1"/>
  <c r="O27" i="2"/>
  <c r="A27" i="2" s="1"/>
  <c r="P605" i="2"/>
  <c r="P653" i="2"/>
  <c r="O180" i="2"/>
  <c r="A180" i="2" s="1"/>
  <c r="P557" i="2"/>
  <c r="P972" i="2"/>
  <c r="P947" i="2" s="1"/>
  <c r="O173" i="2"/>
  <c r="A173" i="2" s="1"/>
  <c r="O215" i="2"/>
  <c r="A215" i="2" s="1"/>
  <c r="P389" i="2"/>
  <c r="O280" i="2"/>
  <c r="O749" i="2"/>
  <c r="A749" i="2" s="1"/>
  <c r="P833" i="2"/>
  <c r="P448" i="2"/>
  <c r="P447" i="2" s="1"/>
  <c r="P136" i="2"/>
  <c r="P135" i="2" s="1"/>
  <c r="A40" i="2" l="1"/>
  <c r="Q23" i="2"/>
  <c r="P40" i="2"/>
  <c r="P39" i="2" s="1"/>
  <c r="Q952" i="2"/>
  <c r="A952" i="2"/>
  <c r="Q135" i="2"/>
  <c r="A135" i="2"/>
  <c r="Q927" i="2"/>
  <c r="A927" i="2"/>
  <c r="Q976" i="2"/>
  <c r="A976" i="2"/>
  <c r="Q915" i="2"/>
  <c r="A915" i="2"/>
  <c r="Q63" i="2"/>
  <c r="A63" i="2"/>
  <c r="Q280" i="2"/>
  <c r="A280" i="2"/>
  <c r="Q447" i="2"/>
  <c r="A447" i="2"/>
  <c r="Q99" i="2"/>
  <c r="A99" i="2"/>
  <c r="Q491" i="2"/>
  <c r="Q489" i="2"/>
  <c r="Q488" i="2"/>
  <c r="P181" i="2"/>
  <c r="Q40" i="2"/>
  <c r="Q51" i="2"/>
  <c r="Q177" i="2"/>
  <c r="Q485" i="2"/>
  <c r="Q947" i="2"/>
  <c r="Q749" i="2"/>
  <c r="Q752" i="2"/>
  <c r="Q758" i="2"/>
  <c r="Q181" i="2"/>
  <c r="Q487" i="2"/>
  <c r="Q494" i="2"/>
  <c r="Q215" i="2"/>
  <c r="Q180" i="2"/>
  <c r="Q173" i="2"/>
  <c r="Q182" i="2"/>
  <c r="Q27" i="2"/>
  <c r="Q755" i="2"/>
  <c r="Q175" i="2"/>
  <c r="Q176" i="2"/>
  <c r="Q757" i="2"/>
  <c r="Q753" i="2"/>
  <c r="Q751" i="2"/>
  <c r="Q493" i="2"/>
  <c r="P488" i="2"/>
  <c r="P464" i="2" s="1"/>
  <c r="P485" i="2"/>
  <c r="P491" i="2"/>
  <c r="P467" i="2" s="1"/>
  <c r="P489" i="2"/>
  <c r="P465" i="2" s="1"/>
  <c r="P177" i="2"/>
  <c r="P493" i="2"/>
  <c r="P469" i="2" s="1"/>
  <c r="P487" i="2"/>
  <c r="P463" i="2" s="1"/>
  <c r="P494" i="2"/>
  <c r="P470" i="2" s="1"/>
  <c r="O469" i="2"/>
  <c r="A469" i="2" s="1"/>
  <c r="O461" i="2"/>
  <c r="A461" i="2" s="1"/>
  <c r="O467" i="2"/>
  <c r="A467" i="2" s="1"/>
  <c r="O464" i="2"/>
  <c r="A464" i="2" s="1"/>
  <c r="O465" i="2"/>
  <c r="A465" i="2" s="1"/>
  <c r="O463" i="2"/>
  <c r="A463" i="2" s="1"/>
  <c r="O470" i="2"/>
  <c r="A470" i="2" s="1"/>
  <c r="P182" i="2"/>
  <c r="P215" i="2"/>
  <c r="P179" i="2" s="1"/>
  <c r="P175" i="2"/>
  <c r="P180" i="2"/>
  <c r="P176" i="2"/>
  <c r="A39" i="2"/>
  <c r="O279" i="2"/>
  <c r="O179" i="2"/>
  <c r="A179" i="2" s="1"/>
  <c r="P173" i="2"/>
  <c r="P749" i="2"/>
  <c r="Q279" i="2" l="1"/>
  <c r="A279" i="2"/>
  <c r="Q461" i="2"/>
  <c r="Q463" i="2"/>
  <c r="P461" i="2"/>
  <c r="P11" i="2"/>
  <c r="Q469" i="2"/>
  <c r="Q465" i="2"/>
  <c r="Q464" i="2"/>
  <c r="Q39" i="2"/>
  <c r="Q470" i="2"/>
  <c r="Q467" i="2"/>
  <c r="Q179" i="2"/>
  <c r="O11" i="2"/>
  <c r="A11" i="2" s="1"/>
  <c r="O864" i="2"/>
  <c r="A864" i="2" s="1"/>
  <c r="O862" i="2"/>
  <c r="A862" i="2" s="1"/>
  <c r="O154" i="2"/>
  <c r="A154" i="2" s="1"/>
  <c r="O150" i="2"/>
  <c r="A150" i="2" s="1"/>
  <c r="O156" i="2"/>
  <c r="A156" i="2" s="1"/>
  <c r="Q156" i="2" l="1"/>
  <c r="Q154" i="2"/>
  <c r="Q864" i="2"/>
  <c r="Q150" i="2"/>
  <c r="Q862" i="2"/>
  <c r="Q11" i="2"/>
  <c r="P150" i="2"/>
  <c r="P154" i="2"/>
  <c r="P864" i="2"/>
  <c r="P840" i="2" s="1"/>
  <c r="P756" i="2" s="1"/>
  <c r="O840" i="2"/>
  <c r="A840" i="2" s="1"/>
  <c r="P156" i="2"/>
  <c r="P862" i="2"/>
  <c r="Q840" i="2" l="1"/>
  <c r="O756" i="2"/>
  <c r="A756" i="2" s="1"/>
  <c r="O858" i="2"/>
  <c r="A858" i="2" s="1"/>
  <c r="O149" i="2"/>
  <c r="A149" i="2" s="1"/>
  <c r="O910" i="2"/>
  <c r="A910" i="2" s="1"/>
  <c r="O886" i="2"/>
  <c r="A886" i="2" s="1"/>
  <c r="O874" i="2"/>
  <c r="A874" i="2" s="1"/>
  <c r="O826" i="2"/>
  <c r="A826" i="2" s="1"/>
  <c r="O814" i="2"/>
  <c r="A814" i="2" s="1"/>
  <c r="O802" i="2"/>
  <c r="A802" i="2" s="1"/>
  <c r="O778" i="2"/>
  <c r="A778" i="2" s="1"/>
  <c r="O730" i="2"/>
  <c r="A730" i="2" s="1"/>
  <c r="O694" i="2"/>
  <c r="A694" i="2" s="1"/>
  <c r="O670" i="2"/>
  <c r="A670" i="2" s="1"/>
  <c r="O478" i="2"/>
  <c r="A478" i="2" s="1"/>
  <c r="O202" i="2"/>
  <c r="A202" i="2" s="1"/>
  <c r="O132" i="2"/>
  <c r="A132" i="2" s="1"/>
  <c r="O130" i="2"/>
  <c r="A130" i="2" s="1"/>
  <c r="O129" i="2"/>
  <c r="A129" i="2" s="1"/>
  <c r="O126" i="2"/>
  <c r="A126" i="2" s="1"/>
  <c r="Q778" i="2" l="1"/>
  <c r="Q130" i="2"/>
  <c r="Q886" i="2"/>
  <c r="Q756" i="2"/>
  <c r="Q910" i="2"/>
  <c r="Q874" i="2"/>
  <c r="Q670" i="2"/>
  <c r="Q802" i="2"/>
  <c r="Q149" i="2"/>
  <c r="Q694" i="2"/>
  <c r="Q814" i="2"/>
  <c r="Q126" i="2"/>
  <c r="Q202" i="2"/>
  <c r="Q730" i="2"/>
  <c r="Q826" i="2"/>
  <c r="Q858" i="2"/>
  <c r="Q478" i="2"/>
  <c r="Q132" i="2"/>
  <c r="O24" i="2"/>
  <c r="A24" i="2" s="1"/>
  <c r="Q129" i="2"/>
  <c r="O21" i="2"/>
  <c r="A21" i="2" s="1"/>
  <c r="P202" i="2"/>
  <c r="P814" i="2"/>
  <c r="P874" i="2"/>
  <c r="P694" i="2"/>
  <c r="P802" i="2"/>
  <c r="P826" i="2"/>
  <c r="P910" i="2"/>
  <c r="P778" i="2"/>
  <c r="P886" i="2"/>
  <c r="P129" i="2"/>
  <c r="P126" i="2"/>
  <c r="O127" i="2"/>
  <c r="A127" i="2" s="1"/>
  <c r="O134" i="2"/>
  <c r="A134" i="2" s="1"/>
  <c r="P132" i="2"/>
  <c r="P24" i="2" s="1"/>
  <c r="O128" i="2"/>
  <c r="A128" i="2" s="1"/>
  <c r="O133" i="2"/>
  <c r="A133" i="2" s="1"/>
  <c r="P670" i="2"/>
  <c r="P730" i="2"/>
  <c r="P718" i="2" s="1"/>
  <c r="O718" i="2"/>
  <c r="A718" i="2" s="1"/>
  <c r="P478" i="2"/>
  <c r="P130" i="2"/>
  <c r="P149" i="2"/>
  <c r="O148" i="2"/>
  <c r="P858" i="2"/>
  <c r="O834" i="2"/>
  <c r="A834" i="2" s="1"/>
  <c r="O856" i="2"/>
  <c r="O682" i="2"/>
  <c r="A682" i="2" s="1"/>
  <c r="O516" i="2"/>
  <c r="A516" i="2" s="1"/>
  <c r="O514" i="2"/>
  <c r="A514" i="2" s="1"/>
  <c r="Q148" i="2" l="1"/>
  <c r="A148" i="2"/>
  <c r="Q856" i="2"/>
  <c r="A856" i="2"/>
  <c r="Q834" i="2"/>
  <c r="Q718" i="2"/>
  <c r="Q516" i="2"/>
  <c r="O492" i="2"/>
  <c r="A492" i="2" s="1"/>
  <c r="Q24" i="2"/>
  <c r="Q21" i="2"/>
  <c r="O9" i="2"/>
  <c r="A9" i="2" s="1"/>
  <c r="Q514" i="2"/>
  <c r="Q133" i="2"/>
  <c r="O25" i="2"/>
  <c r="A25" i="2" s="1"/>
  <c r="Q134" i="2"/>
  <c r="O26" i="2"/>
  <c r="A26" i="2" s="1"/>
  <c r="Q128" i="2"/>
  <c r="O20" i="2"/>
  <c r="A20" i="2" s="1"/>
  <c r="P21" i="2"/>
  <c r="P9" i="2" s="1"/>
  <c r="O658" i="2"/>
  <c r="A658" i="2" s="1"/>
  <c r="Q682" i="2"/>
  <c r="Q127" i="2"/>
  <c r="O19" i="2"/>
  <c r="A19" i="2" s="1"/>
  <c r="P514" i="2"/>
  <c r="O147" i="2"/>
  <c r="P516" i="2"/>
  <c r="P492" i="2" s="1"/>
  <c r="P468" i="2" s="1"/>
  <c r="P12" i="2" s="1"/>
  <c r="P682" i="2"/>
  <c r="P658" i="2" s="1"/>
  <c r="O855" i="2"/>
  <c r="P128" i="2"/>
  <c r="P134" i="2"/>
  <c r="O774" i="2"/>
  <c r="A774" i="2" s="1"/>
  <c r="O342" i="2"/>
  <c r="A342" i="2" s="1"/>
  <c r="O310" i="2"/>
  <c r="A310" i="2" s="1"/>
  <c r="O822" i="2"/>
  <c r="A822" i="2" s="1"/>
  <c r="O766" i="2"/>
  <c r="A766" i="2" s="1"/>
  <c r="O574" i="2"/>
  <c r="A574" i="2" s="1"/>
  <c r="O382" i="2"/>
  <c r="A382" i="2" s="1"/>
  <c r="O274" i="2"/>
  <c r="A274" i="2" s="1"/>
  <c r="O666" i="2"/>
  <c r="A666" i="2" s="1"/>
  <c r="O250" i="2"/>
  <c r="A250" i="2" s="1"/>
  <c r="O894" i="2"/>
  <c r="A894" i="2" s="1"/>
  <c r="O430" i="2"/>
  <c r="A430" i="2" s="1"/>
  <c r="O322" i="2"/>
  <c r="A322" i="2" s="1"/>
  <c r="O967" i="2"/>
  <c r="A967" i="2" s="1"/>
  <c r="O198" i="2"/>
  <c r="A198" i="2" s="1"/>
  <c r="P133" i="2"/>
  <c r="P127" i="2"/>
  <c r="O882" i="2"/>
  <c r="A882" i="2" s="1"/>
  <c r="O622" i="2"/>
  <c r="A622" i="2" s="1"/>
  <c r="O406" i="2"/>
  <c r="A406" i="2" s="1"/>
  <c r="O298" i="2"/>
  <c r="A298" i="2" s="1"/>
  <c r="O190" i="2"/>
  <c r="A190" i="2" s="1"/>
  <c r="O810" i="2"/>
  <c r="A810" i="2" s="1"/>
  <c r="O418" i="2"/>
  <c r="A418" i="2" s="1"/>
  <c r="O906" i="2"/>
  <c r="A906" i="2" s="1"/>
  <c r="O798" i="2"/>
  <c r="A798" i="2" s="1"/>
  <c r="O690" i="2"/>
  <c r="A690" i="2" s="1"/>
  <c r="O442" i="2"/>
  <c r="A442" i="2" s="1"/>
  <c r="O334" i="2"/>
  <c r="A334" i="2" s="1"/>
  <c r="O358" i="2"/>
  <c r="A358" i="2" s="1"/>
  <c r="Q991" i="2"/>
  <c r="O870" i="2"/>
  <c r="A870" i="2" s="1"/>
  <c r="O262" i="2"/>
  <c r="A262" i="2" s="1"/>
  <c r="O850" i="2"/>
  <c r="A850" i="2" s="1"/>
  <c r="O790" i="2"/>
  <c r="A790" i="2" s="1"/>
  <c r="O726" i="2"/>
  <c r="A726" i="2" s="1"/>
  <c r="O474" i="2"/>
  <c r="A474" i="2" s="1"/>
  <c r="O370" i="2"/>
  <c r="A370" i="2" s="1"/>
  <c r="O238" i="2"/>
  <c r="A238" i="2" s="1"/>
  <c r="O226" i="2"/>
  <c r="A226" i="2" s="1"/>
  <c r="O125" i="2"/>
  <c r="A125" i="2" s="1"/>
  <c r="P834" i="2"/>
  <c r="P856" i="2"/>
  <c r="P855" i="2" s="1"/>
  <c r="P148" i="2"/>
  <c r="P147" i="2" s="1"/>
  <c r="O118" i="2"/>
  <c r="A118" i="2" s="1"/>
  <c r="O113" i="2"/>
  <c r="A113" i="2" s="1"/>
  <c r="O114" i="2"/>
  <c r="A114" i="2" s="1"/>
  <c r="Q855" i="2" l="1"/>
  <c r="A855" i="2"/>
  <c r="Q147" i="2"/>
  <c r="A147" i="2"/>
  <c r="Q358" i="2"/>
  <c r="Q442" i="2"/>
  <c r="Q798" i="2"/>
  <c r="Q418" i="2"/>
  <c r="Q190" i="2"/>
  <c r="Q406" i="2"/>
  <c r="Q882" i="2"/>
  <c r="Q198" i="2"/>
  <c r="Q322" i="2"/>
  <c r="Q894" i="2"/>
  <c r="Q666" i="2"/>
  <c r="Q382" i="2"/>
  <c r="Q766" i="2"/>
  <c r="Q310" i="2"/>
  <c r="Q774" i="2"/>
  <c r="Q658" i="2"/>
  <c r="O468" i="2"/>
  <c r="Q226" i="2"/>
  <c r="Q370" i="2"/>
  <c r="Q726" i="2"/>
  <c r="Q850" i="2"/>
  <c r="Q870" i="2"/>
  <c r="Q9" i="2"/>
  <c r="Q334" i="2"/>
  <c r="Q690" i="2"/>
  <c r="Q906" i="2"/>
  <c r="Q810" i="2"/>
  <c r="Q298" i="2"/>
  <c r="Q622" i="2"/>
  <c r="Q430" i="2"/>
  <c r="Q250" i="2"/>
  <c r="Q274" i="2"/>
  <c r="Q574" i="2"/>
  <c r="Q822" i="2"/>
  <c r="Q342" i="2"/>
  <c r="Q125" i="2"/>
  <c r="Q238" i="2"/>
  <c r="Q790" i="2"/>
  <c r="Q262" i="2"/>
  <c r="Q25" i="2"/>
  <c r="O13" i="2"/>
  <c r="A13" i="2" s="1"/>
  <c r="Q20" i="2"/>
  <c r="O8" i="2"/>
  <c r="A8" i="2" s="1"/>
  <c r="Q474" i="2"/>
  <c r="Q967" i="2"/>
  <c r="O942" i="2"/>
  <c r="A942" i="2" s="1"/>
  <c r="Q26" i="2"/>
  <c r="O14" i="2"/>
  <c r="A14" i="2" s="1"/>
  <c r="Q492" i="2"/>
  <c r="Q19" i="2"/>
  <c r="O7" i="2"/>
  <c r="A7" i="2" s="1"/>
  <c r="Q113" i="2"/>
  <c r="O17" i="2"/>
  <c r="A17" i="2" s="1"/>
  <c r="Q114" i="2"/>
  <c r="O18" i="2"/>
  <c r="A18" i="2" s="1"/>
  <c r="P25" i="2"/>
  <c r="P13" i="2" s="1"/>
  <c r="P20" i="2"/>
  <c r="P8" i="2" s="1"/>
  <c r="Q118" i="2"/>
  <c r="O22" i="2"/>
  <c r="A22" i="2" s="1"/>
  <c r="P19" i="2"/>
  <c r="P7" i="2" s="1"/>
  <c r="P26" i="2"/>
  <c r="P14" i="2" s="1"/>
  <c r="P114" i="2"/>
  <c r="P18" i="2" s="1"/>
  <c r="O546" i="2"/>
  <c r="A546" i="2" s="1"/>
  <c r="O642" i="2"/>
  <c r="A642" i="2" s="1"/>
  <c r="O522" i="2"/>
  <c r="A522" i="2" s="1"/>
  <c r="P113" i="2"/>
  <c r="O112" i="2"/>
  <c r="Q13" i="2"/>
  <c r="O594" i="2"/>
  <c r="A594" i="2" s="1"/>
  <c r="O678" i="2"/>
  <c r="A678" i="2" s="1"/>
  <c r="O534" i="2"/>
  <c r="A534" i="2" s="1"/>
  <c r="O630" i="2"/>
  <c r="A630" i="2" s="1"/>
  <c r="O498" i="2"/>
  <c r="A498" i="2" s="1"/>
  <c r="P118" i="2"/>
  <c r="P22" i="2" s="1"/>
  <c r="O510" i="2"/>
  <c r="A510" i="2" s="1"/>
  <c r="O702" i="2"/>
  <c r="A702" i="2" s="1"/>
  <c r="O738" i="2"/>
  <c r="A738" i="2" s="1"/>
  <c r="O582" i="2"/>
  <c r="A582" i="2" s="1"/>
  <c r="P850" i="2"/>
  <c r="O844" i="2"/>
  <c r="O838" i="2"/>
  <c r="A838" i="2" s="1"/>
  <c r="P870" i="2"/>
  <c r="P868" i="2" s="1"/>
  <c r="P867" i="2" s="1"/>
  <c r="O868" i="2"/>
  <c r="P358" i="2"/>
  <c r="P352" i="2" s="1"/>
  <c r="P351" i="2" s="1"/>
  <c r="O352" i="2"/>
  <c r="P442" i="2"/>
  <c r="P436" i="2" s="1"/>
  <c r="P435" i="2" s="1"/>
  <c r="O436" i="2"/>
  <c r="P798" i="2"/>
  <c r="P796" i="2" s="1"/>
  <c r="P795" i="2" s="1"/>
  <c r="O796" i="2"/>
  <c r="P418" i="2"/>
  <c r="P412" i="2" s="1"/>
  <c r="P411" i="2" s="1"/>
  <c r="O412" i="2"/>
  <c r="P190" i="2"/>
  <c r="P184" i="2" s="1"/>
  <c r="P183" i="2" s="1"/>
  <c r="O184" i="2"/>
  <c r="P406" i="2"/>
  <c r="O394" i="2"/>
  <c r="A394" i="2" s="1"/>
  <c r="O400" i="2"/>
  <c r="P882" i="2"/>
  <c r="P880" i="2" s="1"/>
  <c r="P879" i="2" s="1"/>
  <c r="O880" i="2"/>
  <c r="P967" i="2"/>
  <c r="P942" i="2" s="1"/>
  <c r="O965" i="2"/>
  <c r="P430" i="2"/>
  <c r="P424" i="2" s="1"/>
  <c r="P423" i="2" s="1"/>
  <c r="O424" i="2"/>
  <c r="P250" i="2"/>
  <c r="P244" i="2" s="1"/>
  <c r="P243" i="2" s="1"/>
  <c r="O244" i="2"/>
  <c r="P274" i="2"/>
  <c r="P268" i="2" s="1"/>
  <c r="P267" i="2" s="1"/>
  <c r="O268" i="2"/>
  <c r="P574" i="2"/>
  <c r="O562" i="2"/>
  <c r="A562" i="2" s="1"/>
  <c r="O568" i="2"/>
  <c r="P822" i="2"/>
  <c r="P820" i="2" s="1"/>
  <c r="P819" i="2" s="1"/>
  <c r="O820" i="2"/>
  <c r="P342" i="2"/>
  <c r="O340" i="2"/>
  <c r="O210" i="2"/>
  <c r="A210" i="2" s="1"/>
  <c r="O750" i="2"/>
  <c r="A750" i="2" s="1"/>
  <c r="P262" i="2"/>
  <c r="P256" i="2" s="1"/>
  <c r="P255" i="2" s="1"/>
  <c r="O256" i="2"/>
  <c r="P989" i="2"/>
  <c r="P988" i="2" s="1"/>
  <c r="O989" i="2"/>
  <c r="P334" i="2"/>
  <c r="P328" i="2" s="1"/>
  <c r="P327" i="2" s="1"/>
  <c r="O328" i="2"/>
  <c r="P690" i="2"/>
  <c r="P688" i="2" s="1"/>
  <c r="P687" i="2" s="1"/>
  <c r="O688" i="2"/>
  <c r="A688" i="2" s="1"/>
  <c r="P906" i="2"/>
  <c r="P904" i="2" s="1"/>
  <c r="P903" i="2" s="1"/>
  <c r="O904" i="2"/>
  <c r="P810" i="2"/>
  <c r="P808" i="2" s="1"/>
  <c r="P807" i="2" s="1"/>
  <c r="O808" i="2"/>
  <c r="P298" i="2"/>
  <c r="P292" i="2" s="1"/>
  <c r="P291" i="2" s="1"/>
  <c r="O292" i="2"/>
  <c r="P622" i="2"/>
  <c r="O610" i="2"/>
  <c r="A610" i="2" s="1"/>
  <c r="O616" i="2"/>
  <c r="P198" i="2"/>
  <c r="O196" i="2"/>
  <c r="P322" i="2"/>
  <c r="P316" i="2" s="1"/>
  <c r="P315" i="2" s="1"/>
  <c r="O316" i="2"/>
  <c r="P894" i="2"/>
  <c r="P892" i="2" s="1"/>
  <c r="P891" i="2" s="1"/>
  <c r="O892" i="2"/>
  <c r="P666" i="2"/>
  <c r="O664" i="2"/>
  <c r="P382" i="2"/>
  <c r="P376" i="2" s="1"/>
  <c r="P375" i="2" s="1"/>
  <c r="O376" i="2"/>
  <c r="P766" i="2"/>
  <c r="P760" i="2" s="1"/>
  <c r="P759" i="2" s="1"/>
  <c r="O760" i="2"/>
  <c r="P310" i="2"/>
  <c r="P304" i="2" s="1"/>
  <c r="P303" i="2" s="1"/>
  <c r="O304" i="2"/>
  <c r="P774" i="2"/>
  <c r="P772" i="2" s="1"/>
  <c r="P771" i="2" s="1"/>
  <c r="O772" i="2"/>
  <c r="P790" i="2"/>
  <c r="O784" i="2"/>
  <c r="P726" i="2"/>
  <c r="O724" i="2"/>
  <c r="P474" i="2"/>
  <c r="O472" i="2"/>
  <c r="P370" i="2"/>
  <c r="P364" i="2" s="1"/>
  <c r="P363" i="2" s="1"/>
  <c r="O364" i="2"/>
  <c r="P238" i="2"/>
  <c r="P232" i="2" s="1"/>
  <c r="P231" i="2" s="1"/>
  <c r="O232" i="2"/>
  <c r="P226" i="2"/>
  <c r="O214" i="2"/>
  <c r="A214" i="2" s="1"/>
  <c r="O220" i="2"/>
  <c r="P125" i="2"/>
  <c r="O124" i="2"/>
  <c r="Q124" i="2" l="1"/>
  <c r="A124" i="2"/>
  <c r="Q292" i="2"/>
  <c r="A292" i="2"/>
  <c r="Q328" i="2"/>
  <c r="A328" i="2"/>
  <c r="Q256" i="2"/>
  <c r="A256" i="2"/>
  <c r="Q364" i="2"/>
  <c r="A364" i="2"/>
  <c r="Q724" i="2"/>
  <c r="A724" i="2"/>
  <c r="Q772" i="2"/>
  <c r="A772" i="2"/>
  <c r="Q760" i="2"/>
  <c r="A760" i="2"/>
  <c r="Q664" i="2"/>
  <c r="A664" i="2"/>
  <c r="Q316" i="2"/>
  <c r="A316" i="2"/>
  <c r="Q616" i="2"/>
  <c r="A616" i="2"/>
  <c r="Q244" i="2"/>
  <c r="A244" i="2"/>
  <c r="Q965" i="2"/>
  <c r="A965" i="2"/>
  <c r="Q400" i="2"/>
  <c r="A400" i="2"/>
  <c r="Q844" i="2"/>
  <c r="A844" i="2"/>
  <c r="Q436" i="2"/>
  <c r="A436" i="2"/>
  <c r="Q868" i="2"/>
  <c r="A868" i="2"/>
  <c r="Q112" i="2"/>
  <c r="A112" i="2"/>
  <c r="Q808" i="2"/>
  <c r="A808" i="2"/>
  <c r="Q989" i="2"/>
  <c r="A989" i="2"/>
  <c r="Q820" i="2"/>
  <c r="A820" i="2"/>
  <c r="Q412" i="2"/>
  <c r="A412" i="2"/>
  <c r="Q232" i="2"/>
  <c r="A232" i="2"/>
  <c r="Q472" i="2"/>
  <c r="A472" i="2"/>
  <c r="Q784" i="2"/>
  <c r="A784" i="2"/>
  <c r="Q304" i="2"/>
  <c r="A304" i="2"/>
  <c r="Q376" i="2"/>
  <c r="A376" i="2"/>
  <c r="Q892" i="2"/>
  <c r="A892" i="2"/>
  <c r="Q196" i="2"/>
  <c r="A196" i="2"/>
  <c r="Q268" i="2"/>
  <c r="A268" i="2"/>
  <c r="Q424" i="2"/>
  <c r="A424" i="2"/>
  <c r="Q880" i="2"/>
  <c r="A880" i="2"/>
  <c r="Q220" i="2"/>
  <c r="A220" i="2"/>
  <c r="Q904" i="2"/>
  <c r="A904" i="2"/>
  <c r="Q340" i="2"/>
  <c r="A340" i="2"/>
  <c r="Q568" i="2"/>
  <c r="A568" i="2"/>
  <c r="Q184" i="2"/>
  <c r="A184" i="2"/>
  <c r="Q796" i="2"/>
  <c r="A796" i="2"/>
  <c r="Q352" i="2"/>
  <c r="A352" i="2"/>
  <c r="Q468" i="2"/>
  <c r="A468" i="2"/>
  <c r="Q610" i="2"/>
  <c r="Q688" i="2"/>
  <c r="Q750" i="2"/>
  <c r="Q394" i="2"/>
  <c r="Q522" i="2"/>
  <c r="Q546" i="2"/>
  <c r="Q942" i="2"/>
  <c r="Q210" i="2"/>
  <c r="Q582" i="2"/>
  <c r="Q702" i="2"/>
  <c r="Q630" i="2"/>
  <c r="Q678" i="2"/>
  <c r="O12" i="2"/>
  <c r="A12" i="2" s="1"/>
  <c r="Q838" i="2"/>
  <c r="Q642" i="2"/>
  <c r="Q14" i="2"/>
  <c r="Q214" i="2"/>
  <c r="Q510" i="2"/>
  <c r="Q534" i="2"/>
  <c r="Q594" i="2"/>
  <c r="Q7" i="2"/>
  <c r="Q8" i="2"/>
  <c r="Q22" i="2"/>
  <c r="Q18" i="2"/>
  <c r="P472" i="2"/>
  <c r="P471" i="2" s="1"/>
  <c r="Q498" i="2"/>
  <c r="Q562" i="2"/>
  <c r="O490" i="2"/>
  <c r="A490" i="2" s="1"/>
  <c r="Q17" i="2"/>
  <c r="O5" i="2"/>
  <c r="A5" i="2" s="1"/>
  <c r="O754" i="2"/>
  <c r="A754" i="2" s="1"/>
  <c r="O654" i="2"/>
  <c r="A654" i="2" s="1"/>
  <c r="O714" i="2"/>
  <c r="A714" i="2" s="1"/>
  <c r="Q738" i="2"/>
  <c r="P17" i="2"/>
  <c r="P5" i="2" s="1"/>
  <c r="O174" i="2"/>
  <c r="A174" i="2" s="1"/>
  <c r="P112" i="2"/>
  <c r="P111" i="2" s="1"/>
  <c r="O363" i="2"/>
  <c r="O771" i="2"/>
  <c r="O759" i="2"/>
  <c r="O663" i="2"/>
  <c r="O267" i="2"/>
  <c r="O423" i="2"/>
  <c r="O388" i="2"/>
  <c r="A388" i="2" s="1"/>
  <c r="O411" i="2"/>
  <c r="O435" i="2"/>
  <c r="O867" i="2"/>
  <c r="P630" i="2"/>
  <c r="O628" i="2"/>
  <c r="O606" i="2"/>
  <c r="P678" i="2"/>
  <c r="P676" i="2" s="1"/>
  <c r="P675" i="2" s="1"/>
  <c r="O676" i="2"/>
  <c r="O111" i="2"/>
  <c r="O123" i="2"/>
  <c r="O315" i="2"/>
  <c r="O291" i="2"/>
  <c r="O903" i="2"/>
  <c r="O327" i="2"/>
  <c r="O255" i="2"/>
  <c r="O339" i="2"/>
  <c r="O567" i="2"/>
  <c r="O879" i="2"/>
  <c r="P582" i="2"/>
  <c r="O558" i="2"/>
  <c r="A558" i="2" s="1"/>
  <c r="O580" i="2"/>
  <c r="P702" i="2"/>
  <c r="P700" i="2" s="1"/>
  <c r="P699" i="2" s="1"/>
  <c r="O700" i="2"/>
  <c r="P642" i="2"/>
  <c r="P640" i="2" s="1"/>
  <c r="P639" i="2" s="1"/>
  <c r="O640" i="2"/>
  <c r="O231" i="2"/>
  <c r="O471" i="2"/>
  <c r="O723" i="2"/>
  <c r="O783" i="2"/>
  <c r="O303" i="2"/>
  <c r="O375" i="2"/>
  <c r="O615" i="2"/>
  <c r="O243" i="2"/>
  <c r="O964" i="2"/>
  <c r="O183" i="2"/>
  <c r="O795" i="2"/>
  <c r="O351" i="2"/>
  <c r="O832" i="2"/>
  <c r="A832" i="2" s="1"/>
  <c r="P498" i="2"/>
  <c r="O496" i="2"/>
  <c r="P534" i="2"/>
  <c r="P532" i="2" s="1"/>
  <c r="P531" i="2" s="1"/>
  <c r="O532" i="2"/>
  <c r="P594" i="2"/>
  <c r="P592" i="2" s="1"/>
  <c r="P591" i="2" s="1"/>
  <c r="O592" i="2"/>
  <c r="O219" i="2"/>
  <c r="O891" i="2"/>
  <c r="O195" i="2"/>
  <c r="O807" i="2"/>
  <c r="O687" i="2"/>
  <c r="A687" i="2" s="1"/>
  <c r="O988" i="2"/>
  <c r="O819" i="2"/>
  <c r="O940" i="2"/>
  <c r="O399" i="2"/>
  <c r="O843" i="2"/>
  <c r="P738" i="2"/>
  <c r="P736" i="2" s="1"/>
  <c r="P735" i="2" s="1"/>
  <c r="O736" i="2"/>
  <c r="P510" i="2"/>
  <c r="P508" i="2" s="1"/>
  <c r="P507" i="2" s="1"/>
  <c r="O508" i="2"/>
  <c r="P522" i="2"/>
  <c r="P520" i="2" s="1"/>
  <c r="P519" i="2" s="1"/>
  <c r="O520" i="2"/>
  <c r="P546" i="2"/>
  <c r="P544" i="2" s="1"/>
  <c r="P543" i="2" s="1"/>
  <c r="O544" i="2"/>
  <c r="P196" i="2"/>
  <c r="P195" i="2" s="1"/>
  <c r="P394" i="2"/>
  <c r="P388" i="2" s="1"/>
  <c r="P387" i="2" s="1"/>
  <c r="P400" i="2"/>
  <c r="P399" i="2" s="1"/>
  <c r="P750" i="2"/>
  <c r="P664" i="2"/>
  <c r="P663" i="2" s="1"/>
  <c r="P210" i="2"/>
  <c r="P174" i="2" s="1"/>
  <c r="P340" i="2"/>
  <c r="P339" i="2" s="1"/>
  <c r="P562" i="2"/>
  <c r="P568" i="2"/>
  <c r="P567" i="2" s="1"/>
  <c r="P610" i="2"/>
  <c r="P616" i="2"/>
  <c r="P615" i="2" s="1"/>
  <c r="P940" i="2"/>
  <c r="P939" i="2" s="1"/>
  <c r="P965" i="2"/>
  <c r="P964" i="2" s="1"/>
  <c r="P844" i="2"/>
  <c r="P843" i="2" s="1"/>
  <c r="P838" i="2"/>
  <c r="P832" i="2" s="1"/>
  <c r="P831" i="2" s="1"/>
  <c r="P784" i="2"/>
  <c r="P783" i="2" s="1"/>
  <c r="P724" i="2"/>
  <c r="P723" i="2" s="1"/>
  <c r="O208" i="2"/>
  <c r="A208" i="2" s="1"/>
  <c r="O178" i="2"/>
  <c r="A178" i="2" s="1"/>
  <c r="P214" i="2"/>
  <c r="P220" i="2"/>
  <c r="P219" i="2" s="1"/>
  <c r="O16" i="2"/>
  <c r="A16" i="2" s="1"/>
  <c r="P124" i="2"/>
  <c r="P123" i="2" s="1"/>
  <c r="O652" i="2" l="1"/>
  <c r="A652" i="2" s="1"/>
  <c r="Q12" i="2"/>
  <c r="Q219" i="2"/>
  <c r="A219" i="2"/>
  <c r="Q640" i="2"/>
  <c r="A640" i="2"/>
  <c r="Q544" i="2"/>
  <c r="A544" i="2"/>
  <c r="Q508" i="2"/>
  <c r="A508" i="2"/>
  <c r="Q843" i="2"/>
  <c r="A843" i="2"/>
  <c r="Q988" i="2"/>
  <c r="A988" i="2"/>
  <c r="Q891" i="2"/>
  <c r="A891" i="2"/>
  <c r="Q532" i="2"/>
  <c r="A532" i="2"/>
  <c r="Q964" i="2"/>
  <c r="A964" i="2"/>
  <c r="Q303" i="2"/>
  <c r="A303" i="2"/>
  <c r="Q231" i="2"/>
  <c r="A231" i="2"/>
  <c r="Q879" i="2"/>
  <c r="A879" i="2"/>
  <c r="Q327" i="2"/>
  <c r="A327" i="2"/>
  <c r="Q759" i="2"/>
  <c r="A759" i="2"/>
  <c r="Q399" i="2"/>
  <c r="A399" i="2"/>
  <c r="Q243" i="2"/>
  <c r="A243" i="2"/>
  <c r="Q783" i="2"/>
  <c r="A783" i="2"/>
  <c r="Q580" i="2"/>
  <c r="A580" i="2"/>
  <c r="Q567" i="2"/>
  <c r="A567" i="2"/>
  <c r="Q903" i="2"/>
  <c r="A903" i="2"/>
  <c r="Q123" i="2"/>
  <c r="A123" i="2"/>
  <c r="O604" i="2"/>
  <c r="A604" i="2" s="1"/>
  <c r="A606" i="2"/>
  <c r="Q867" i="2"/>
  <c r="A867" i="2"/>
  <c r="Q423" i="2"/>
  <c r="A423" i="2"/>
  <c r="Q771" i="2"/>
  <c r="A771" i="2"/>
  <c r="Q520" i="2"/>
  <c r="A520" i="2"/>
  <c r="Q736" i="2"/>
  <c r="A736" i="2"/>
  <c r="Q940" i="2"/>
  <c r="A940" i="2"/>
  <c r="Q807" i="2"/>
  <c r="A807" i="2"/>
  <c r="Q592" i="2"/>
  <c r="A592" i="2"/>
  <c r="Q496" i="2"/>
  <c r="A496" i="2"/>
  <c r="Q795" i="2"/>
  <c r="A795" i="2"/>
  <c r="Q615" i="2"/>
  <c r="A615" i="2"/>
  <c r="Q723" i="2"/>
  <c r="A723" i="2"/>
  <c r="Q339" i="2"/>
  <c r="A339" i="2"/>
  <c r="Q291" i="2"/>
  <c r="A291" i="2"/>
  <c r="Q111" i="2"/>
  <c r="A111" i="2"/>
  <c r="Q628" i="2"/>
  <c r="A628" i="2"/>
  <c r="Q435" i="2"/>
  <c r="A435" i="2"/>
  <c r="Q267" i="2"/>
  <c r="A267" i="2"/>
  <c r="Q363" i="2"/>
  <c r="A363" i="2"/>
  <c r="Q351" i="2"/>
  <c r="A351" i="2"/>
  <c r="Q819" i="2"/>
  <c r="A819" i="2"/>
  <c r="Q195" i="2"/>
  <c r="A195" i="2"/>
  <c r="Q183" i="2"/>
  <c r="A183" i="2"/>
  <c r="Q375" i="2"/>
  <c r="A375" i="2"/>
  <c r="Q471" i="2"/>
  <c r="A471" i="2"/>
  <c r="Q700" i="2"/>
  <c r="A700" i="2"/>
  <c r="Q255" i="2"/>
  <c r="A255" i="2"/>
  <c r="Q315" i="2"/>
  <c r="A315" i="2"/>
  <c r="Q676" i="2"/>
  <c r="A676" i="2"/>
  <c r="Q411" i="2"/>
  <c r="A411" i="2"/>
  <c r="Q663" i="2"/>
  <c r="A663" i="2"/>
  <c r="Q16" i="2"/>
  <c r="Q208" i="2"/>
  <c r="Q606" i="2"/>
  <c r="Q714" i="2"/>
  <c r="Q754" i="2"/>
  <c r="Q558" i="2"/>
  <c r="Q5" i="2"/>
  <c r="Q178" i="2"/>
  <c r="Q687" i="2"/>
  <c r="Q832" i="2"/>
  <c r="Q652" i="2"/>
  <c r="Q388" i="2"/>
  <c r="Q174" i="2"/>
  <c r="Q654" i="2"/>
  <c r="Q490" i="2"/>
  <c r="O748" i="2"/>
  <c r="P490" i="2"/>
  <c r="O486" i="2"/>
  <c r="A486" i="2" s="1"/>
  <c r="O466" i="2"/>
  <c r="A466" i="2" s="1"/>
  <c r="P496" i="2"/>
  <c r="P495" i="2" s="1"/>
  <c r="R2" i="2" s="1"/>
  <c r="O712" i="2"/>
  <c r="A712" i="2" s="1"/>
  <c r="P754" i="2"/>
  <c r="P748" i="2" s="1"/>
  <c r="P747" i="2" s="1"/>
  <c r="P714" i="2"/>
  <c r="P712" i="2" s="1"/>
  <c r="P711" i="2" s="1"/>
  <c r="P654" i="2"/>
  <c r="P652" i="2" s="1"/>
  <c r="P651" i="2" s="1"/>
  <c r="O556" i="2"/>
  <c r="A556" i="2" s="1"/>
  <c r="O543" i="2"/>
  <c r="O495" i="2"/>
  <c r="O831" i="2"/>
  <c r="A831" i="2" s="1"/>
  <c r="O15" i="2"/>
  <c r="A15" i="2" s="1"/>
  <c r="O735" i="2"/>
  <c r="O939" i="2"/>
  <c r="O531" i="2"/>
  <c r="O579" i="2"/>
  <c r="O675" i="2"/>
  <c r="O627" i="2"/>
  <c r="O387" i="2"/>
  <c r="A387" i="2" s="1"/>
  <c r="O207" i="2"/>
  <c r="A207" i="2" s="1"/>
  <c r="O507" i="2"/>
  <c r="O591" i="2"/>
  <c r="O699" i="2"/>
  <c r="O651" i="2"/>
  <c r="A651" i="2" s="1"/>
  <c r="P606" i="2"/>
  <c r="P604" i="2" s="1"/>
  <c r="P603" i="2" s="1"/>
  <c r="P628" i="2"/>
  <c r="P627" i="2" s="1"/>
  <c r="O519" i="2"/>
  <c r="O639" i="2"/>
  <c r="P558" i="2"/>
  <c r="P556" i="2" s="1"/>
  <c r="P555" i="2" s="1"/>
  <c r="P580" i="2"/>
  <c r="P579" i="2" s="1"/>
  <c r="O172" i="2"/>
  <c r="A172" i="2" s="1"/>
  <c r="P208" i="2"/>
  <c r="P207" i="2" s="1"/>
  <c r="P178" i="2"/>
  <c r="P16" i="2"/>
  <c r="P15" i="2" s="1"/>
  <c r="O603" i="2" l="1"/>
  <c r="A603" i="2" s="1"/>
  <c r="Q604" i="2"/>
  <c r="Q519" i="2"/>
  <c r="A519" i="2"/>
  <c r="Q699" i="2"/>
  <c r="A699" i="2"/>
  <c r="Q531" i="2"/>
  <c r="A531" i="2"/>
  <c r="O747" i="2"/>
  <c r="A747" i="2" s="1"/>
  <c r="A748" i="2"/>
  <c r="Q591" i="2"/>
  <c r="A591" i="2"/>
  <c r="Q627" i="2"/>
  <c r="A627" i="2"/>
  <c r="Q939" i="2"/>
  <c r="A939" i="2"/>
  <c r="Q495" i="2"/>
  <c r="A495" i="2"/>
  <c r="Q579" i="2"/>
  <c r="A579" i="2"/>
  <c r="Q639" i="2"/>
  <c r="A639" i="2"/>
  <c r="Q507" i="2"/>
  <c r="A507" i="2"/>
  <c r="Q675" i="2"/>
  <c r="A675" i="2"/>
  <c r="Q735" i="2"/>
  <c r="A735" i="2"/>
  <c r="Q543" i="2"/>
  <c r="A543" i="2"/>
  <c r="Q831" i="2"/>
  <c r="Q748" i="2"/>
  <c r="O10" i="2"/>
  <c r="A10" i="2" s="1"/>
  <c r="Q172" i="2"/>
  <c r="Q603" i="2"/>
  <c r="Q651" i="2"/>
  <c r="Q207" i="2"/>
  <c r="Q15" i="2"/>
  <c r="O462" i="2"/>
  <c r="Q387" i="2"/>
  <c r="Q747" i="2"/>
  <c r="Q556" i="2"/>
  <c r="Q712" i="2"/>
  <c r="O484" i="2"/>
  <c r="A484" i="2" s="1"/>
  <c r="Q466" i="2"/>
  <c r="Q486" i="2"/>
  <c r="O711" i="2"/>
  <c r="A711" i="2" s="1"/>
  <c r="P466" i="2"/>
  <c r="P10" i="2" s="1"/>
  <c r="P486" i="2"/>
  <c r="P462" i="2" s="1"/>
  <c r="P6" i="2" s="1"/>
  <c r="O555" i="2"/>
  <c r="A555" i="2" s="1"/>
  <c r="O171" i="2"/>
  <c r="A171" i="2" s="1"/>
  <c r="P172" i="2"/>
  <c r="P171" i="2" s="1"/>
  <c r="O460" i="2" l="1"/>
  <c r="A460" i="2" s="1"/>
  <c r="A462" i="2"/>
  <c r="Q462" i="2"/>
  <c r="Q10" i="2"/>
  <c r="Q460" i="2"/>
  <c r="Q484" i="2"/>
  <c r="Q171" i="2"/>
  <c r="Q555" i="2"/>
  <c r="Q711" i="2"/>
  <c r="O6" i="2"/>
  <c r="O483" i="2"/>
  <c r="A483" i="2" s="1"/>
  <c r="P460" i="2"/>
  <c r="P459" i="2" s="1"/>
  <c r="P484" i="2"/>
  <c r="P483" i="2" s="1"/>
  <c r="P4" i="2"/>
  <c r="P3" i="2" s="1"/>
  <c r="O459" i="2" l="1"/>
  <c r="A459" i="2" s="1"/>
  <c r="O4" i="2"/>
  <c r="A4" i="2" s="1"/>
  <c r="A6" i="2"/>
  <c r="Q6" i="2"/>
  <c r="Q459" i="2"/>
  <c r="Q483" i="2"/>
  <c r="O3" i="2" l="1"/>
  <c r="A3" i="2" s="1"/>
  <c r="Q4" i="2"/>
  <c r="Q3" i="2" l="1"/>
</calcChain>
</file>

<file path=xl/comments1.xml><?xml version="1.0" encoding="utf-8"?>
<comments xmlns="http://schemas.openxmlformats.org/spreadsheetml/2006/main">
  <authors>
    <author>Author</author>
  </authors>
  <commentList>
    <comment ref="P3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ტენდერიდან ეკონომია</t>
        </r>
      </text>
    </comment>
    <comment ref="P54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შტატგარეშეების შრომის ანაზღაურება</t>
        </r>
      </text>
    </comment>
    <comment ref="P7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GMP</t>
        </r>
      </text>
    </comment>
    <comment ref="P114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12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D450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J450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49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51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დაავადებათა კონტროლის პროგრამებში წარმოქმნილი პროფიციტი მიიმართება იმუნიზაციის პროგრამაში</t>
        </r>
      </text>
    </comment>
    <comment ref="P59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მიიმართება იმუნიზაციის პროგრამაში</t>
        </r>
      </text>
    </comment>
    <comment ref="P63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მიიმართება იმუნიზაციის პროგრამაში</t>
        </r>
      </text>
    </comment>
    <comment ref="P682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702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73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85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</commentList>
</comments>
</file>

<file path=xl/sharedStrings.xml><?xml version="1.0" encoding="utf-8"?>
<sst xmlns="http://schemas.openxmlformats.org/spreadsheetml/2006/main" count="3054" uniqueCount="212">
  <si>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</si>
  <si>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</si>
  <si>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</si>
  <si>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</si>
  <si>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</si>
  <si>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</si>
  <si>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</si>
  <si>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</si>
  <si>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</si>
  <si>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</si>
  <si>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</si>
  <si>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</si>
  <si>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</si>
  <si>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</si>
  <si>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</si>
  <si>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</si>
  <si>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</si>
  <si>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</si>
  <si>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</si>
  <si>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</si>
  <si>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</si>
  <si>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</si>
  <si>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</si>
  <si>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</si>
  <si>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</si>
  <si>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</si>
  <si>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</si>
  <si>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</si>
  <si>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</si>
  <si>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</si>
  <si>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</si>
  <si>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</si>
  <si>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</si>
  <si>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</si>
  <si>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</si>
  <si>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</si>
  <si>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</si>
  <si>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</si>
  <si>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</si>
  <si>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</si>
  <si>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</si>
  <si>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</si>
  <si>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</si>
  <si>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</si>
  <si>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</si>
  <si>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</si>
  <si>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</si>
  <si>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</si>
  <si>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</si>
  <si>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</si>
  <si>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</si>
  <si>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</si>
  <si>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</si>
  <si>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</si>
  <si>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</si>
  <si>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</si>
  <si>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</si>
  <si>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</si>
  <si>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</si>
  <si>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</si>
  <si>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</si>
  <si>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</si>
  <si>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</si>
  <si>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</si>
  <si>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</si>
  <si>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</si>
  <si>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</si>
  <si>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</si>
  <si>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</si>
  <si>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</si>
  <si>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</si>
  <si>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</si>
  <si>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</si>
  <si>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</si>
  <si>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</si>
  <si>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</si>
  <si>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</si>
  <si>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</si>
  <si>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</si>
  <si>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</si>
  <si>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</si>
  <si>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</si>
  <si>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</si>
  <si>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</si>
  <si>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</si>
  <si>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</si>
  <si>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</si>
  <si>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</si>
  <si>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</si>
  <si>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</si>
  <si>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</si>
  <si>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</si>
  <si>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</si>
  <si>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</si>
  <si>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</si>
  <si>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</si>
  <si>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</si>
  <si>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</si>
  <si>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</si>
  <si>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</si>
  <si>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</si>
  <si>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</si>
  <si>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</si>
  <si>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</si>
  <si>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</si>
  <si>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</si>
  <si>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</si>
  <si>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</si>
  <si>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</si>
  <si>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</si>
  <si>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</si>
  <si>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</si>
  <si>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</si>
  <si>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</si>
  <si>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</si>
  <si>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</si>
  <si>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</si>
  <si>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</si>
  <si>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</si>
  <si>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</si>
  <si>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</si>
  <si>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</si>
  <si>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</si>
  <si>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</si>
  <si>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</si>
  <si>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</si>
  <si>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</si>
  <si>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</si>
  <si>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</si>
  <si>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</si>
  <si>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</si>
  <si>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</si>
  <si>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</si>
  <si>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</si>
  <si>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</si>
  <si>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</si>
  <si>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</si>
  <si>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</si>
  <si>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</si>
  <si>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</si>
  <si>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</si>
  <si>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</si>
  <si>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</si>
  <si>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</si>
  <si>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</si>
  <si>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</si>
  <si>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</si>
  <si>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</si>
  <si>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</si>
  <si>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</si>
  <si>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</si>
  <si>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</si>
  <si>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</si>
  <si>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</si>
  <si>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</si>
  <si>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</si>
  <si>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</si>
  <si>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</si>
  <si>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</si>
  <si>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</si>
  <si>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</si>
  <si>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</si>
  <si>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</si>
  <si>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</si>
  <si>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</si>
  <si>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</si>
  <si>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</si>
  <si>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</si>
  <si>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</si>
  <si>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</si>
  <si>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</si>
  <si>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</si>
  <si>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</si>
  <si>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</si>
  <si>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</si>
  <si>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</si>
  <si>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</si>
  <si>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</si>
  <si>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</si>
  <si>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</si>
  <si>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</si>
  <si>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</si>
  <si>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</si>
  <si>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</si>
  <si>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</si>
  <si>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</si>
  <si>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</si>
  <si>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</si>
  <si>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</si>
  <si>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</si>
  <si>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</si>
  <si>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</si>
  <si>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</si>
  <si>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</si>
  <si>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</si>
  <si>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</si>
  <si>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</si>
  <si>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</si>
  <si>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</si>
  <si>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</si>
  <si>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</si>
  <si>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</si>
  <si>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</si>
  <si>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</si>
  <si>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</si>
  <si>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</si>
  <si>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</si>
  <si>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</si>
  <si>
    <t>პროფიციტში ნაჩვენებია ტენდერიდან ეკონომია</t>
  </si>
  <si>
    <t>კურსის ცვლილების გამო გვაკლდება საწევროების თანხა</t>
  </si>
  <si>
    <t>ამ თანხას გადმოიტანს იმ პროგრამებიდან სადაც პროფიციტი აქვს ნაჩვენები</t>
  </si>
  <si>
    <t>თუ აიყვანა ინსპექტორები აითვისებს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</si>
</sst>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62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4" fillId="3" borderId="0" xfId="3" applyNumberFormat="1" applyFont="1" applyFill="1" applyBorder="1" applyAlignment="1">
      <alignment vertical="center" wrapText="1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5" fillId="3" borderId="2" xfId="2" applyNumberFormat="1" applyFont="1" applyFill="1" applyBorder="1" applyAlignment="1">
      <alignment vertical="center" wrapText="1"/>
    </xf>
    <xf numFmtId="9" fontId="15" fillId="3" borderId="2" xfId="2" applyNumberFormat="1" applyFont="1" applyFill="1" applyBorder="1" applyAlignment="1">
      <alignment vertical="center" wrapText="1"/>
    </xf>
    <xf numFmtId="164" fontId="15" fillId="4" borderId="2" xfId="2" applyNumberFormat="1" applyFont="1" applyFill="1" applyBorder="1" applyAlignment="1">
      <alignment vertical="center" wrapText="1"/>
    </xf>
    <xf numFmtId="9" fontId="15" fillId="3" borderId="2" xfId="3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>
      <alignment vertical="center" wrapText="1"/>
    </xf>
    <xf numFmtId="9" fontId="15" fillId="0" borderId="2" xfId="2" applyNumberFormat="1" applyFont="1" applyFill="1" applyBorder="1" applyAlignment="1">
      <alignment vertical="center" wrapText="1"/>
    </xf>
    <xf numFmtId="9" fontId="16" fillId="0" borderId="2" xfId="3" applyNumberFormat="1" applyFont="1" applyFill="1" applyBorder="1" applyAlignment="1">
      <alignment vertical="center" wrapText="1"/>
    </xf>
    <xf numFmtId="9" fontId="15" fillId="0" borderId="2" xfId="3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 applyProtection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0" fontId="2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0" fontId="23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0" xfId="1" applyFont="1" applyFill="1" applyBorder="1" applyAlignment="1">
      <alignment vertical="center"/>
    </xf>
    <xf numFmtId="164" fontId="25" fillId="0" borderId="2" xfId="2" applyNumberFormat="1" applyFont="1" applyFill="1" applyBorder="1" applyAlignment="1">
      <alignment vertical="center" wrapText="1"/>
    </xf>
    <xf numFmtId="9" fontId="25" fillId="0" borderId="2" xfId="2" applyNumberFormat="1" applyFont="1" applyFill="1" applyBorder="1" applyAlignment="1">
      <alignment vertical="center" wrapText="1"/>
    </xf>
    <xf numFmtId="9" fontId="25" fillId="0" borderId="2" xfId="3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 applyProtection="1">
      <alignment vertical="center" wrapText="1"/>
    </xf>
    <xf numFmtId="164" fontId="27" fillId="0" borderId="2" xfId="2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>
      <alignment vertical="center" wrapText="1"/>
    </xf>
    <xf numFmtId="9" fontId="30" fillId="0" borderId="0" xfId="3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4" fontId="27" fillId="2" borderId="2" xfId="2" applyNumberFormat="1" applyFont="1" applyFill="1" applyBorder="1" applyAlignment="1">
      <alignment vertical="center" wrapText="1"/>
    </xf>
    <xf numFmtId="9" fontId="27" fillId="2" borderId="2" xfId="3" applyNumberFormat="1" applyFont="1" applyFill="1" applyBorder="1" applyAlignment="1">
      <alignment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21" fillId="2" borderId="0" xfId="1" applyNumberFormat="1" applyFont="1" applyFill="1" applyBorder="1" applyAlignment="1" applyProtection="1">
      <alignment horizontal="center" vertical="center" wrapText="1"/>
      <protection locked="0"/>
    </xf>
    <xf numFmtId="43" fontId="12" fillId="0" borderId="0" xfId="1" applyNumberFormat="1" applyFont="1" applyFill="1" applyBorder="1" applyAlignment="1">
      <alignment vertical="center"/>
    </xf>
    <xf numFmtId="43" fontId="31" fillId="0" borderId="0" xfId="4" applyFont="1" applyFill="1" applyBorder="1" applyAlignment="1">
      <alignment vertical="center"/>
    </xf>
    <xf numFmtId="164" fontId="25" fillId="5" borderId="2" xfId="2" applyNumberFormat="1" applyFont="1" applyFill="1" applyBorder="1" applyAlignment="1">
      <alignment vertical="center" wrapText="1"/>
    </xf>
    <xf numFmtId="0" fontId="3" fillId="6" borderId="2" xfId="1" applyFont="1" applyFill="1" applyBorder="1" applyAlignment="1">
      <alignment horizontal="center" vertical="center" wrapText="1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2" applyNumberFormat="1" applyFont="1" applyFill="1" applyBorder="1" applyAlignment="1">
      <alignment vertical="center" wrapText="1"/>
    </xf>
    <xf numFmtId="164" fontId="16" fillId="2" borderId="2" xfId="2" applyNumberFormat="1" applyFont="1" applyFill="1" applyBorder="1" applyAlignment="1">
      <alignment vertical="center" wrapText="1"/>
    </xf>
    <xf numFmtId="9" fontId="16" fillId="2" borderId="2" xfId="3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W1063"/>
  <sheetViews>
    <sheetView showGridLines="0" tabSelected="1" view="pageBreakPreview" zoomScale="80" zoomScaleNormal="100" zoomScaleSheetLayoutView="8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R9" sqref="R9"/>
    </sheetView>
  </sheetViews>
  <sheetFormatPr defaultColWidth="8.85546875" defaultRowHeight="15.75" x14ac:dyDescent="0.25"/>
  <cols>
    <col min="1" max="1" width="3.140625" style="14" customWidth="1"/>
    <col min="2" max="2" width="11.140625" style="12" customWidth="1"/>
    <col min="3" max="3" width="56.7109375" style="12" customWidth="1"/>
    <col min="4" max="4" width="14.140625" style="12" customWidth="1"/>
    <col min="5" max="5" width="12.85546875" style="12" customWidth="1"/>
    <col min="6" max="6" width="18.7109375" style="12" customWidth="1"/>
    <col min="7" max="7" width="18.5703125" style="12" customWidth="1"/>
    <col min="8" max="8" width="17.28515625" style="12" customWidth="1"/>
    <col min="9" max="9" width="18.7109375" style="12" customWidth="1"/>
    <col min="10" max="10" width="17.28515625" style="12" customWidth="1"/>
    <col min="11" max="11" width="16" style="12" customWidth="1"/>
    <col min="12" max="12" width="18.85546875" style="15" customWidth="1"/>
    <col min="13" max="13" width="19" style="12" customWidth="1"/>
    <col min="14" max="14" width="17.42578125" style="12" customWidth="1"/>
    <col min="15" max="15" width="19.42578125" style="12" customWidth="1"/>
    <col min="16" max="16" width="16.5703125" style="12" customWidth="1"/>
    <col min="17" max="17" width="15.42578125" style="12" customWidth="1"/>
    <col min="18" max="18" width="29.85546875" style="12" customWidth="1"/>
    <col min="19" max="21" width="8.85546875" style="12"/>
    <col min="22" max="22" width="10.5703125" style="12" bestFit="1" customWidth="1"/>
    <col min="23" max="23" width="10" style="12" bestFit="1" customWidth="1"/>
    <col min="24" max="16384" width="8.85546875" style="12"/>
  </cols>
  <sheetData>
    <row r="1" spans="1:18" ht="18" customHeight="1" x14ac:dyDescent="0.25">
      <c r="A1" s="8"/>
      <c r="B1" s="9"/>
      <c r="C1" s="10"/>
      <c r="L1" s="11"/>
    </row>
    <row r="2" spans="1:18" s="36" customFormat="1" ht="102.75" customHeight="1" x14ac:dyDescent="0.25">
      <c r="A2" s="34"/>
      <c r="B2" s="35" t="s">
        <v>0</v>
      </c>
      <c r="C2" s="35" t="s">
        <v>1</v>
      </c>
      <c r="D2" s="33" t="s">
        <v>88</v>
      </c>
      <c r="E2" s="33" t="s">
        <v>207</v>
      </c>
      <c r="F2" s="33" t="s">
        <v>206</v>
      </c>
      <c r="G2" s="33" t="s">
        <v>204</v>
      </c>
      <c r="H2" s="33" t="s">
        <v>205</v>
      </c>
      <c r="I2" s="33" t="s">
        <v>203</v>
      </c>
      <c r="J2" s="33" t="s">
        <v>201</v>
      </c>
      <c r="K2" s="33" t="s">
        <v>202</v>
      </c>
      <c r="L2" s="33" t="s">
        <v>85</v>
      </c>
      <c r="M2" s="33" t="s">
        <v>84</v>
      </c>
      <c r="N2" s="33" t="s">
        <v>200</v>
      </c>
      <c r="O2" s="33" t="s">
        <v>86</v>
      </c>
      <c r="P2" s="33" t="s">
        <v>87</v>
      </c>
      <c r="Q2" s="33" t="s">
        <v>89</v>
      </c>
      <c r="R2" s="51">
        <f>P27+P39+P51+P63+P75+P87+P99+P111+P135+P147+P159+P447+P495+P507+P519+P531+P543+P579+P591+P627+P639+P675+P699+P735+P855+P915+P927+P964+P1000+P1048</f>
        <v>15731452</v>
      </c>
    </row>
    <row r="3" spans="1:18" ht="69" customHeight="1" x14ac:dyDescent="0.25">
      <c r="A3" s="13" t="str">
        <f>IF((F3+G3+D3+I3+L3+M3+N3+O3)&gt;0,"a","b")</f>
        <v>a</v>
      </c>
      <c r="B3" s="1" t="s">
        <v>96</v>
      </c>
      <c r="C3" s="2" t="s">
        <v>97</v>
      </c>
      <c r="D3" s="21">
        <f t="shared" ref="D3:H3" si="0">D4+D12+D13+D14</f>
        <v>1655280</v>
      </c>
      <c r="E3" s="21">
        <f t="shared" ref="E3" si="1">E4+E12+E13+E14</f>
        <v>394150.64</v>
      </c>
      <c r="F3" s="21">
        <f t="shared" si="0"/>
        <v>2958476100</v>
      </c>
      <c r="G3" s="21">
        <f t="shared" si="0"/>
        <v>1955211274</v>
      </c>
      <c r="H3" s="21">
        <f t="shared" si="0"/>
        <v>981723298</v>
      </c>
      <c r="I3" s="21">
        <f>G3+H3</f>
        <v>2936934572</v>
      </c>
      <c r="J3" s="21">
        <f>F3-I3</f>
        <v>21541528</v>
      </c>
      <c r="K3" s="22">
        <f>I3/F3</f>
        <v>0.99271870812138718</v>
      </c>
      <c r="L3" s="21">
        <f t="shared" ref="L3:N3" si="2">L4+L12+L13+L14</f>
        <v>3967750000</v>
      </c>
      <c r="M3" s="23">
        <f t="shared" si="2"/>
        <v>3968400000</v>
      </c>
      <c r="N3" s="21">
        <f t="shared" si="2"/>
        <v>990220151</v>
      </c>
      <c r="O3" s="21">
        <f t="shared" ref="O3" si="3">O4+O12+O13+O14</f>
        <v>3927154723</v>
      </c>
      <c r="P3" s="21">
        <f t="shared" ref="P3" si="4">P4+P12+P13+P14</f>
        <v>41245277</v>
      </c>
      <c r="Q3" s="24">
        <f>O3/M3</f>
        <v>0.98960657267412555</v>
      </c>
      <c r="R3" s="16"/>
    </row>
    <row r="4" spans="1:18" ht="18.75" x14ac:dyDescent="0.25">
      <c r="A4" s="13" t="str">
        <f t="shared" ref="A4:A67" si="5">IF((F4+G4+D4+I4+L4+M4+N4+O4)&gt;0,"a","b")</f>
        <v>a</v>
      </c>
      <c r="B4" s="3" t="s">
        <v>2</v>
      </c>
      <c r="C4" s="4" t="s">
        <v>3</v>
      </c>
      <c r="D4" s="25">
        <f t="shared" ref="D4:E4" si="6">D5+D6+D7+D8+D9+D10+D11</f>
        <v>1655233</v>
      </c>
      <c r="E4" s="25">
        <f t="shared" si="6"/>
        <v>293135.64</v>
      </c>
      <c r="F4" s="25">
        <f t="shared" ref="F4" si="7">F5+F6+F7+F8+F9+F10+F11</f>
        <v>2926605000</v>
      </c>
      <c r="G4" s="25">
        <f t="shared" ref="G4:H4" si="8">G5+G6+G7+G8+G9+G10+G11</f>
        <v>1934428705</v>
      </c>
      <c r="H4" s="25">
        <f t="shared" si="8"/>
        <v>977361131</v>
      </c>
      <c r="I4" s="26">
        <f t="shared" ref="I4:I67" si="9">G4+H4</f>
        <v>2911789836</v>
      </c>
      <c r="J4" s="56">
        <f t="shared" ref="J4:J67" si="10">F4-I4</f>
        <v>14815164</v>
      </c>
      <c r="K4" s="57">
        <f t="shared" ref="K4:K67" si="11">I4/F4</f>
        <v>0.99493776440619763</v>
      </c>
      <c r="L4" s="25">
        <f t="shared" ref="L4:N4" si="12">L5+L6+L7+L8+L9+L10+L11</f>
        <v>3923015000</v>
      </c>
      <c r="M4" s="25">
        <f t="shared" si="12"/>
        <v>3918653900</v>
      </c>
      <c r="N4" s="25">
        <f t="shared" si="12"/>
        <v>980894559</v>
      </c>
      <c r="O4" s="25">
        <f t="shared" ref="O4:P4" si="13">O5+O6+O7+O8+O9+O10+O11</f>
        <v>3892684395</v>
      </c>
      <c r="P4" s="58">
        <f t="shared" si="13"/>
        <v>25969505</v>
      </c>
      <c r="Q4" s="59">
        <f t="shared" ref="Q4:Q67" si="14">O4/M4</f>
        <v>0.99337285055972924</v>
      </c>
      <c r="R4" s="17"/>
    </row>
    <row r="5" spans="1:18" ht="18.75" x14ac:dyDescent="0.25">
      <c r="A5" s="13" t="str">
        <f t="shared" si="5"/>
        <v>a</v>
      </c>
      <c r="B5" s="5" t="s">
        <v>2</v>
      </c>
      <c r="C5" s="6" t="s">
        <v>4</v>
      </c>
      <c r="D5" s="26">
        <f t="shared" ref="D5:E5" si="15">D17+D173+D461+D929+D941+D990</f>
        <v>0</v>
      </c>
      <c r="E5" s="26">
        <f t="shared" si="15"/>
        <v>0</v>
      </c>
      <c r="F5" s="26">
        <f t="shared" ref="F5" si="16">F17+F173+F461+F929+F941+F990</f>
        <v>24507800</v>
      </c>
      <c r="G5" s="26">
        <f t="shared" ref="G5:H5" si="17">G17+G173+G461+G929+G941+G990</f>
        <v>14599101</v>
      </c>
      <c r="H5" s="26">
        <f t="shared" si="17"/>
        <v>8992053</v>
      </c>
      <c r="I5" s="26">
        <f t="shared" si="9"/>
        <v>23591154</v>
      </c>
      <c r="J5" s="56">
        <f t="shared" si="10"/>
        <v>916646</v>
      </c>
      <c r="K5" s="57">
        <f t="shared" si="11"/>
        <v>0.96259778519491757</v>
      </c>
      <c r="L5" s="26">
        <f t="shared" ref="L5:N14" si="18">L17+L173+L461+L929+L941+L990</f>
        <v>33210000</v>
      </c>
      <c r="M5" s="26">
        <f t="shared" si="18"/>
        <v>33156000</v>
      </c>
      <c r="N5" s="26">
        <f t="shared" si="18"/>
        <v>8917107</v>
      </c>
      <c r="O5" s="26">
        <f t="shared" ref="O5:P5" si="19">O17+O173+O461+O929+O941+O990</f>
        <v>32508261</v>
      </c>
      <c r="P5" s="56">
        <f t="shared" si="19"/>
        <v>647739</v>
      </c>
      <c r="Q5" s="60">
        <f t="shared" si="14"/>
        <v>0.98046389793702493</v>
      </c>
      <c r="R5" s="18"/>
    </row>
    <row r="6" spans="1:18" ht="18.75" x14ac:dyDescent="0.25">
      <c r="A6" s="13" t="str">
        <f t="shared" si="5"/>
        <v>a</v>
      </c>
      <c r="B6" s="5" t="s">
        <v>2</v>
      </c>
      <c r="C6" s="6" t="s">
        <v>5</v>
      </c>
      <c r="D6" s="26">
        <f t="shared" ref="D6:E6" si="20">D18+D174+D462+D930+D942+D991</f>
        <v>481474</v>
      </c>
      <c r="E6" s="26">
        <f t="shared" si="20"/>
        <v>208303.33000000002</v>
      </c>
      <c r="F6" s="26">
        <f t="shared" ref="F6" si="21">F18+F174+F462+F930+F942+F991</f>
        <v>81703190</v>
      </c>
      <c r="G6" s="26">
        <f t="shared" ref="G6:H6" si="22">G18+G174+G462+G930+G942+G991</f>
        <v>43778564</v>
      </c>
      <c r="H6" s="26">
        <f t="shared" si="22"/>
        <v>28863057</v>
      </c>
      <c r="I6" s="26">
        <f t="shared" si="9"/>
        <v>72641621</v>
      </c>
      <c r="J6" s="56">
        <f t="shared" si="10"/>
        <v>9061569</v>
      </c>
      <c r="K6" s="57">
        <f t="shared" si="11"/>
        <v>0.88909161319160246</v>
      </c>
      <c r="L6" s="26">
        <f t="shared" ref="L6:P6" si="23">L18+L174+L462+L930+L942+L991</f>
        <v>119343000</v>
      </c>
      <c r="M6" s="26">
        <f t="shared" si="23"/>
        <v>119828340</v>
      </c>
      <c r="N6" s="26">
        <f t="shared" si="18"/>
        <v>42569313</v>
      </c>
      <c r="O6" s="26">
        <f t="shared" si="23"/>
        <v>115210934</v>
      </c>
      <c r="P6" s="56">
        <f t="shared" si="23"/>
        <v>4617406</v>
      </c>
      <c r="Q6" s="60">
        <f t="shared" si="14"/>
        <v>0.96146649448703037</v>
      </c>
      <c r="R6" s="18"/>
    </row>
    <row r="7" spans="1:18" ht="18.75" hidden="1" x14ac:dyDescent="0.25">
      <c r="A7" s="13" t="str">
        <f t="shared" si="5"/>
        <v>b</v>
      </c>
      <c r="B7" s="5" t="s">
        <v>2</v>
      </c>
      <c r="C7" s="6" t="s">
        <v>6</v>
      </c>
      <c r="D7" s="26">
        <f t="shared" ref="D7:E7" si="24">D19+D175+D463+D931+D943+D992</f>
        <v>0</v>
      </c>
      <c r="E7" s="26">
        <f t="shared" si="24"/>
        <v>0</v>
      </c>
      <c r="F7" s="26">
        <f t="shared" ref="F7" si="25">F19+F175+F463+F931+F943+F992</f>
        <v>0</v>
      </c>
      <c r="G7" s="26">
        <f t="shared" ref="G7:H7" si="26">G19+G175+G463+G931+G943+G992</f>
        <v>0</v>
      </c>
      <c r="H7" s="26">
        <f t="shared" si="26"/>
        <v>0</v>
      </c>
      <c r="I7" s="26">
        <f t="shared" si="9"/>
        <v>0</v>
      </c>
      <c r="J7" s="26">
        <f t="shared" si="10"/>
        <v>0</v>
      </c>
      <c r="K7" s="27" t="e">
        <f t="shared" si="11"/>
        <v>#DIV/0!</v>
      </c>
      <c r="L7" s="26">
        <f t="shared" ref="L7:P7" si="27">L19+L175+L463+L931+L943+L992</f>
        <v>0</v>
      </c>
      <c r="M7" s="26">
        <f t="shared" si="27"/>
        <v>0</v>
      </c>
      <c r="N7" s="26">
        <f t="shared" si="18"/>
        <v>0</v>
      </c>
      <c r="O7" s="26">
        <f t="shared" si="27"/>
        <v>0</v>
      </c>
      <c r="P7" s="26">
        <f t="shared" si="27"/>
        <v>0</v>
      </c>
      <c r="Q7" s="29" t="e">
        <f t="shared" si="14"/>
        <v>#DIV/0!</v>
      </c>
      <c r="R7" s="18"/>
    </row>
    <row r="8" spans="1:18" ht="18.75" x14ac:dyDescent="0.25">
      <c r="A8" s="13" t="str">
        <f t="shared" si="5"/>
        <v>a</v>
      </c>
      <c r="B8" s="5" t="s">
        <v>2</v>
      </c>
      <c r="C8" s="7" t="s">
        <v>7</v>
      </c>
      <c r="D8" s="26">
        <f t="shared" ref="D8:E8" si="28">D20+D176+D464+D932+D944+D993</f>
        <v>0</v>
      </c>
      <c r="E8" s="26">
        <f t="shared" si="28"/>
        <v>0</v>
      </c>
      <c r="F8" s="26">
        <f t="shared" ref="F8" si="29">F20+F176+F464+F932+F944+F993</f>
        <v>735000</v>
      </c>
      <c r="G8" s="26">
        <f t="shared" ref="G8:H8" si="30">G20+G176+G464+G932+G944+G993</f>
        <v>425000</v>
      </c>
      <c r="H8" s="26">
        <f t="shared" si="30"/>
        <v>50000</v>
      </c>
      <c r="I8" s="26">
        <f t="shared" si="9"/>
        <v>475000</v>
      </c>
      <c r="J8" s="56">
        <f t="shared" si="10"/>
        <v>260000</v>
      </c>
      <c r="K8" s="57">
        <f t="shared" si="11"/>
        <v>0.6462585034013606</v>
      </c>
      <c r="L8" s="26">
        <f t="shared" ref="L8:P8" si="31">L20+L176+L464+L932+L944+L993</f>
        <v>0</v>
      </c>
      <c r="M8" s="26">
        <f t="shared" si="31"/>
        <v>930000</v>
      </c>
      <c r="N8" s="26">
        <f t="shared" si="18"/>
        <v>455000</v>
      </c>
      <c r="O8" s="26">
        <f t="shared" si="31"/>
        <v>930000</v>
      </c>
      <c r="P8" s="56">
        <f t="shared" si="31"/>
        <v>0</v>
      </c>
      <c r="Q8" s="60">
        <f t="shared" si="14"/>
        <v>1</v>
      </c>
      <c r="R8" s="18"/>
    </row>
    <row r="9" spans="1:18" ht="18.75" x14ac:dyDescent="0.25">
      <c r="A9" s="13" t="str">
        <f t="shared" si="5"/>
        <v>a</v>
      </c>
      <c r="B9" s="5" t="s">
        <v>2</v>
      </c>
      <c r="C9" s="7" t="s">
        <v>8</v>
      </c>
      <c r="D9" s="26">
        <f t="shared" ref="D9:E9" si="32">D21+D177+D465+D933+D945+D994</f>
        <v>0</v>
      </c>
      <c r="E9" s="26">
        <f t="shared" si="32"/>
        <v>0</v>
      </c>
      <c r="F9" s="26">
        <f t="shared" ref="F9" si="33">F21+F177+F465+F933+F945+F994</f>
        <v>2532100</v>
      </c>
      <c r="G9" s="26">
        <f t="shared" ref="G9:H9" si="34">G21+G177+G465+G933+G945+G994</f>
        <v>72588</v>
      </c>
      <c r="H9" s="26">
        <f t="shared" si="34"/>
        <v>2935312</v>
      </c>
      <c r="I9" s="26">
        <f t="shared" si="9"/>
        <v>3007900</v>
      </c>
      <c r="J9" s="56">
        <f t="shared" si="10"/>
        <v>-475800</v>
      </c>
      <c r="K9" s="57">
        <f t="shared" si="11"/>
        <v>1.1879072706449192</v>
      </c>
      <c r="L9" s="26">
        <f t="shared" ref="L9:P9" si="35">L21+L177+L465+L933+L945+L994</f>
        <v>2493000</v>
      </c>
      <c r="M9" s="26">
        <f t="shared" si="35"/>
        <v>2552100</v>
      </c>
      <c r="N9" s="26">
        <f t="shared" si="18"/>
        <v>16445</v>
      </c>
      <c r="O9" s="26">
        <f t="shared" si="35"/>
        <v>3024345</v>
      </c>
      <c r="P9" s="56">
        <f t="shared" si="35"/>
        <v>-472245</v>
      </c>
      <c r="Q9" s="60">
        <f t="shared" si="14"/>
        <v>1.1850417303397203</v>
      </c>
      <c r="R9" s="18"/>
    </row>
    <row r="10" spans="1:18" ht="18.75" x14ac:dyDescent="0.25">
      <c r="A10" s="13" t="str">
        <f t="shared" si="5"/>
        <v>a</v>
      </c>
      <c r="B10" s="5" t="s">
        <v>2</v>
      </c>
      <c r="C10" s="7" t="s">
        <v>9</v>
      </c>
      <c r="D10" s="26">
        <f t="shared" ref="D10:E10" si="36">D22+D178+D466+D934+D946+D995</f>
        <v>1158759</v>
      </c>
      <c r="E10" s="26">
        <f t="shared" si="36"/>
        <v>84832.31</v>
      </c>
      <c r="F10" s="26">
        <f t="shared" ref="F10" si="37">F22+F178+F466+F934+F946+F995</f>
        <v>2787663116</v>
      </c>
      <c r="G10" s="26">
        <f t="shared" ref="G10:H10" si="38">G22+G178+G466+G934+G946+G995</f>
        <v>1857831639</v>
      </c>
      <c r="H10" s="26">
        <f t="shared" si="38"/>
        <v>931290196</v>
      </c>
      <c r="I10" s="26">
        <f t="shared" si="9"/>
        <v>2789121835</v>
      </c>
      <c r="J10" s="56">
        <f t="shared" si="10"/>
        <v>-1458719</v>
      </c>
      <c r="K10" s="57">
        <f t="shared" si="11"/>
        <v>1.0005232766440204</v>
      </c>
      <c r="L10" s="26">
        <f t="shared" ref="L10:P10" si="39">L22+L178+L466+L934+L946+L995</f>
        <v>3728785000</v>
      </c>
      <c r="M10" s="26">
        <f t="shared" si="39"/>
        <v>3727715916</v>
      </c>
      <c r="N10" s="26">
        <f t="shared" si="18"/>
        <v>925078760</v>
      </c>
      <c r="O10" s="26">
        <f t="shared" si="39"/>
        <v>3714200595</v>
      </c>
      <c r="P10" s="56">
        <f t="shared" si="39"/>
        <v>13515321</v>
      </c>
      <c r="Q10" s="60">
        <f t="shared" si="14"/>
        <v>0.99637436937133816</v>
      </c>
      <c r="R10" s="18"/>
    </row>
    <row r="11" spans="1:18" ht="18.75" x14ac:dyDescent="0.25">
      <c r="A11" s="13" t="str">
        <f t="shared" si="5"/>
        <v>a</v>
      </c>
      <c r="B11" s="5" t="s">
        <v>2</v>
      </c>
      <c r="C11" s="7" t="s">
        <v>10</v>
      </c>
      <c r="D11" s="26">
        <f t="shared" ref="D11:E11" si="40">D23+D179+D467+D935+D947+D996</f>
        <v>15000</v>
      </c>
      <c r="E11" s="26">
        <f t="shared" si="40"/>
        <v>0</v>
      </c>
      <c r="F11" s="26">
        <f t="shared" ref="F11" si="41">F23+F179+F467+F935+F947+F996</f>
        <v>29463794</v>
      </c>
      <c r="G11" s="26">
        <f t="shared" ref="G11:H11" si="42">G23+G179+G467+G935+G947+G996</f>
        <v>17721813</v>
      </c>
      <c r="H11" s="26">
        <f t="shared" si="42"/>
        <v>5230513</v>
      </c>
      <c r="I11" s="26">
        <f t="shared" si="9"/>
        <v>22952326</v>
      </c>
      <c r="J11" s="56">
        <f t="shared" si="10"/>
        <v>6511468</v>
      </c>
      <c r="K11" s="57">
        <f t="shared" si="11"/>
        <v>0.77900103428635159</v>
      </c>
      <c r="L11" s="26">
        <f t="shared" ref="L11:P11" si="43">L23+L179+L467+L935+L947+L996</f>
        <v>39184000</v>
      </c>
      <c r="M11" s="26">
        <f t="shared" si="43"/>
        <v>34471544</v>
      </c>
      <c r="N11" s="26">
        <f t="shared" si="18"/>
        <v>3857934</v>
      </c>
      <c r="O11" s="26">
        <f t="shared" si="43"/>
        <v>26810260</v>
      </c>
      <c r="P11" s="56">
        <f t="shared" si="43"/>
        <v>7661284</v>
      </c>
      <c r="Q11" s="60">
        <f t="shared" si="14"/>
        <v>0.77775048312312323</v>
      </c>
      <c r="R11" s="18"/>
    </row>
    <row r="12" spans="1:18" ht="18.75" x14ac:dyDescent="0.25">
      <c r="A12" s="13" t="str">
        <f t="shared" si="5"/>
        <v>a</v>
      </c>
      <c r="B12" s="3" t="s">
        <v>2</v>
      </c>
      <c r="C12" s="4" t="s">
        <v>11</v>
      </c>
      <c r="D12" s="25">
        <f t="shared" ref="D12:E12" si="44">D24+D180+D468+D936+D948+D997</f>
        <v>47</v>
      </c>
      <c r="E12" s="25">
        <f t="shared" si="44"/>
        <v>101015</v>
      </c>
      <c r="F12" s="25">
        <f t="shared" ref="F12" si="45">F24+F180+F468+F936+F948+F997</f>
        <v>31871100</v>
      </c>
      <c r="G12" s="25">
        <f t="shared" ref="G12:H12" si="46">G24+G180+G468+G936+G948+G997</f>
        <v>20782569</v>
      </c>
      <c r="H12" s="25">
        <f t="shared" si="46"/>
        <v>4362167</v>
      </c>
      <c r="I12" s="26">
        <f t="shared" si="9"/>
        <v>25144736</v>
      </c>
      <c r="J12" s="56">
        <f t="shared" si="10"/>
        <v>6726364</v>
      </c>
      <c r="K12" s="57">
        <f t="shared" si="11"/>
        <v>0.78895099321956252</v>
      </c>
      <c r="L12" s="25">
        <f t="shared" ref="L12:P12" si="47">L24+L180+L468+L936+L948+L997</f>
        <v>44735000</v>
      </c>
      <c r="M12" s="25">
        <f t="shared" si="47"/>
        <v>49746100</v>
      </c>
      <c r="N12" s="25">
        <f t="shared" si="18"/>
        <v>9325592</v>
      </c>
      <c r="O12" s="25">
        <f t="shared" si="47"/>
        <v>34470328</v>
      </c>
      <c r="P12" s="58">
        <f t="shared" si="47"/>
        <v>15275772</v>
      </c>
      <c r="Q12" s="59">
        <f t="shared" si="14"/>
        <v>0.69292523433997844</v>
      </c>
      <c r="R12" s="17"/>
    </row>
    <row r="13" spans="1:18" ht="18.75" hidden="1" x14ac:dyDescent="0.25">
      <c r="A13" s="13" t="str">
        <f t="shared" si="5"/>
        <v>b</v>
      </c>
      <c r="B13" s="3" t="s">
        <v>2</v>
      </c>
      <c r="C13" s="4" t="s">
        <v>12</v>
      </c>
      <c r="D13" s="25">
        <f t="shared" ref="D13:E13" si="48">D25+D181+D469+D937+D949+D998</f>
        <v>0</v>
      </c>
      <c r="E13" s="25">
        <f t="shared" si="48"/>
        <v>0</v>
      </c>
      <c r="F13" s="25">
        <f t="shared" ref="F13" si="49">F25+F181+F469+F937+F949+F998</f>
        <v>0</v>
      </c>
      <c r="G13" s="25">
        <f t="shared" ref="G13:H13" si="50">G25+G181+G469+G937+G949+G998</f>
        <v>0</v>
      </c>
      <c r="H13" s="25">
        <f t="shared" si="50"/>
        <v>0</v>
      </c>
      <c r="I13" s="26">
        <f t="shared" si="9"/>
        <v>0</v>
      </c>
      <c r="J13" s="26">
        <f t="shared" si="10"/>
        <v>0</v>
      </c>
      <c r="K13" s="27" t="e">
        <f t="shared" si="11"/>
        <v>#DIV/0!</v>
      </c>
      <c r="L13" s="25">
        <f t="shared" ref="L13:P13" si="51">L25+L181+L469+L937+L949+L998</f>
        <v>0</v>
      </c>
      <c r="M13" s="25">
        <f t="shared" si="51"/>
        <v>0</v>
      </c>
      <c r="N13" s="25">
        <f t="shared" si="18"/>
        <v>0</v>
      </c>
      <c r="O13" s="25">
        <f t="shared" si="51"/>
        <v>0</v>
      </c>
      <c r="P13" s="25">
        <f t="shared" si="51"/>
        <v>0</v>
      </c>
      <c r="Q13" s="28" t="e">
        <f t="shared" si="14"/>
        <v>#DIV/0!</v>
      </c>
      <c r="R13" s="17"/>
    </row>
    <row r="14" spans="1:18" ht="18.75" hidden="1" x14ac:dyDescent="0.25">
      <c r="A14" s="13" t="str">
        <f t="shared" si="5"/>
        <v>b</v>
      </c>
      <c r="B14" s="3" t="s">
        <v>2</v>
      </c>
      <c r="C14" s="4" t="s">
        <v>13</v>
      </c>
      <c r="D14" s="25">
        <f t="shared" ref="D14:E14" si="52">D26+D182+D470+D938+D950+D999</f>
        <v>0</v>
      </c>
      <c r="E14" s="25">
        <f t="shared" si="52"/>
        <v>0</v>
      </c>
      <c r="F14" s="25">
        <f t="shared" ref="F14" si="53">F26+F182+F470+F938+F950+F999</f>
        <v>0</v>
      </c>
      <c r="G14" s="25">
        <f t="shared" ref="G14:H14" si="54">G26+G182+G470+G938+G950+G999</f>
        <v>0</v>
      </c>
      <c r="H14" s="25">
        <f t="shared" si="54"/>
        <v>0</v>
      </c>
      <c r="I14" s="26">
        <f t="shared" si="9"/>
        <v>0</v>
      </c>
      <c r="J14" s="26">
        <f t="shared" si="10"/>
        <v>0</v>
      </c>
      <c r="K14" s="27" t="e">
        <f t="shared" si="11"/>
        <v>#DIV/0!</v>
      </c>
      <c r="L14" s="25">
        <f t="shared" ref="L14:P14" si="55">L26+L182+L470+L938+L950+L999</f>
        <v>0</v>
      </c>
      <c r="M14" s="25">
        <f t="shared" si="55"/>
        <v>0</v>
      </c>
      <c r="N14" s="25">
        <f t="shared" si="18"/>
        <v>0</v>
      </c>
      <c r="O14" s="25">
        <f t="shared" si="55"/>
        <v>0</v>
      </c>
      <c r="P14" s="25">
        <f t="shared" si="55"/>
        <v>0</v>
      </c>
      <c r="Q14" s="28" t="e">
        <f t="shared" si="14"/>
        <v>#DIV/0!</v>
      </c>
      <c r="R14" s="17"/>
    </row>
    <row r="15" spans="1:18" ht="54" x14ac:dyDescent="0.25">
      <c r="A15" s="13" t="str">
        <f t="shared" si="5"/>
        <v>a</v>
      </c>
      <c r="B15" s="19" t="s">
        <v>98</v>
      </c>
      <c r="C15" s="20" t="s">
        <v>99</v>
      </c>
      <c r="D15" s="26">
        <f t="shared" ref="D15:H15" si="56">D16+D24+D25+D26</f>
        <v>184771</v>
      </c>
      <c r="E15" s="26">
        <f t="shared" ref="E15" si="57">E16+E24+E25+E26</f>
        <v>67828</v>
      </c>
      <c r="F15" s="26">
        <f t="shared" si="56"/>
        <v>43378400</v>
      </c>
      <c r="G15" s="26">
        <f t="shared" si="56"/>
        <v>23588737</v>
      </c>
      <c r="H15" s="26">
        <f t="shared" si="56"/>
        <v>18572471</v>
      </c>
      <c r="I15" s="26">
        <f t="shared" si="9"/>
        <v>42161208</v>
      </c>
      <c r="J15" s="56">
        <f t="shared" si="10"/>
        <v>1217192</v>
      </c>
      <c r="K15" s="57">
        <f t="shared" si="11"/>
        <v>0.97194013610460506</v>
      </c>
      <c r="L15" s="26">
        <f t="shared" ref="L15:N15" si="58">L16+L24+L25+L26</f>
        <v>57803000</v>
      </c>
      <c r="M15" s="26">
        <f t="shared" si="58"/>
        <v>58033000</v>
      </c>
      <c r="N15" s="26">
        <f t="shared" si="58"/>
        <v>15694453</v>
      </c>
      <c r="O15" s="26">
        <f t="shared" ref="O15" si="59">O16+O24+O25+O26</f>
        <v>57855661</v>
      </c>
      <c r="P15" s="56">
        <f t="shared" ref="P15" si="60">P16+P24+P25+P26</f>
        <v>177339</v>
      </c>
      <c r="Q15" s="60">
        <f t="shared" si="14"/>
        <v>0.99694416969655197</v>
      </c>
      <c r="R15" s="18"/>
    </row>
    <row r="16" spans="1:18" ht="18.75" x14ac:dyDescent="0.25">
      <c r="A16" s="13" t="str">
        <f t="shared" si="5"/>
        <v>a</v>
      </c>
      <c r="B16" s="3" t="s">
        <v>2</v>
      </c>
      <c r="C16" s="4" t="s">
        <v>3</v>
      </c>
      <c r="D16" s="25">
        <f t="shared" ref="D16:E16" si="61">D17+D18+D19+D20+D21+D22+D23</f>
        <v>184724</v>
      </c>
      <c r="E16" s="25">
        <f t="shared" si="61"/>
        <v>61453</v>
      </c>
      <c r="F16" s="25">
        <f t="shared" ref="F16" si="62">F17+F18+F19+F20+F21+F22+F23</f>
        <v>42725000</v>
      </c>
      <c r="G16" s="25">
        <f t="shared" ref="G16:H16" si="63">G17+G18+G19+G20+G21+G22+G23</f>
        <v>23376360</v>
      </c>
      <c r="H16" s="25">
        <f t="shared" si="63"/>
        <v>18262279</v>
      </c>
      <c r="I16" s="26">
        <f t="shared" si="9"/>
        <v>41638639</v>
      </c>
      <c r="J16" s="56">
        <f t="shared" si="10"/>
        <v>1086361</v>
      </c>
      <c r="K16" s="57">
        <f t="shared" si="11"/>
        <v>0.97457317729666471</v>
      </c>
      <c r="L16" s="25">
        <f t="shared" ref="L16:N16" si="64">L17+L18+L19+L20+L21+L22+L23</f>
        <v>57306000</v>
      </c>
      <c r="M16" s="25">
        <f t="shared" si="64"/>
        <v>57314600</v>
      </c>
      <c r="N16" s="25">
        <f t="shared" si="64"/>
        <v>15508761</v>
      </c>
      <c r="O16" s="25">
        <f t="shared" ref="O16:P16" si="65">O17+O18+O19+O20+O21+O22+O23</f>
        <v>57147400</v>
      </c>
      <c r="P16" s="58">
        <f t="shared" si="65"/>
        <v>167200</v>
      </c>
      <c r="Q16" s="59">
        <f t="shared" si="14"/>
        <v>0.9970827677415528</v>
      </c>
      <c r="R16" s="17"/>
    </row>
    <row r="17" spans="1:19" ht="18.75" x14ac:dyDescent="0.25">
      <c r="A17" s="13" t="str">
        <f t="shared" si="5"/>
        <v>a</v>
      </c>
      <c r="B17" s="5" t="s">
        <v>2</v>
      </c>
      <c r="C17" s="6" t="s">
        <v>4</v>
      </c>
      <c r="D17" s="26">
        <f t="shared" ref="D17:E17" si="66">D29+D41+D113+D125+D137+D149+D161</f>
        <v>0</v>
      </c>
      <c r="E17" s="26">
        <f t="shared" si="66"/>
        <v>0</v>
      </c>
      <c r="F17" s="26">
        <f t="shared" ref="F17" si="67">F29+F41+F113+F125+F137+F149+F161</f>
        <v>24507800</v>
      </c>
      <c r="G17" s="26">
        <f t="shared" ref="G17:H17" si="68">G29+G41+G113+G125+G137+G149+G161</f>
        <v>14599101</v>
      </c>
      <c r="H17" s="26">
        <f t="shared" si="68"/>
        <v>8992053</v>
      </c>
      <c r="I17" s="26">
        <f t="shared" si="9"/>
        <v>23591154</v>
      </c>
      <c r="J17" s="56">
        <f t="shared" si="10"/>
        <v>916646</v>
      </c>
      <c r="K17" s="57">
        <f t="shared" si="11"/>
        <v>0.96259778519491757</v>
      </c>
      <c r="L17" s="26">
        <f t="shared" ref="L17:P26" si="69">L29+L41+L113+L125+L137+L149+L161</f>
        <v>33210000</v>
      </c>
      <c r="M17" s="26">
        <f t="shared" si="69"/>
        <v>33156000</v>
      </c>
      <c r="N17" s="26">
        <f t="shared" si="69"/>
        <v>8917107</v>
      </c>
      <c r="O17" s="26">
        <f t="shared" si="69"/>
        <v>32508261</v>
      </c>
      <c r="P17" s="56">
        <f t="shared" si="69"/>
        <v>647739</v>
      </c>
      <c r="Q17" s="60">
        <f t="shared" si="14"/>
        <v>0.98046389793702493</v>
      </c>
      <c r="R17" s="18"/>
    </row>
    <row r="18" spans="1:19" ht="18.75" x14ac:dyDescent="0.25">
      <c r="A18" s="13" t="str">
        <f t="shared" si="5"/>
        <v>a</v>
      </c>
      <c r="B18" s="5" t="s">
        <v>2</v>
      </c>
      <c r="C18" s="6" t="s">
        <v>5</v>
      </c>
      <c r="D18" s="26">
        <f t="shared" ref="D18:E18" si="70">D30+D42+D114+D126+D138+D150+D162</f>
        <v>184724</v>
      </c>
      <c r="E18" s="26">
        <f t="shared" si="70"/>
        <v>61453</v>
      </c>
      <c r="F18" s="26">
        <f t="shared" ref="F18" si="71">F30+F42+F114+F126+F138+F150+F162</f>
        <v>14624100</v>
      </c>
      <c r="G18" s="26">
        <f t="shared" ref="G18:H18" si="72">G30+G42+G114+G126+G138+G150+G162</f>
        <v>8148541</v>
      </c>
      <c r="H18" s="26">
        <f t="shared" si="72"/>
        <v>5943567</v>
      </c>
      <c r="I18" s="26">
        <f t="shared" si="9"/>
        <v>14092108</v>
      </c>
      <c r="J18" s="56">
        <f t="shared" si="10"/>
        <v>531992</v>
      </c>
      <c r="K18" s="57">
        <f t="shared" si="11"/>
        <v>0.96362224000109409</v>
      </c>
      <c r="L18" s="26">
        <f t="shared" ref="L18:P18" si="73">L30+L42+L114+L126+L138+L150+L162</f>
        <v>20612000</v>
      </c>
      <c r="M18" s="26">
        <f t="shared" si="73"/>
        <v>20328900</v>
      </c>
      <c r="N18" s="26">
        <f t="shared" si="69"/>
        <v>6259215</v>
      </c>
      <c r="O18" s="26">
        <f t="shared" si="73"/>
        <v>20351323</v>
      </c>
      <c r="P18" s="56">
        <f t="shared" si="73"/>
        <v>-22423</v>
      </c>
      <c r="Q18" s="60">
        <f t="shared" si="14"/>
        <v>1.0011030109843622</v>
      </c>
      <c r="R18" s="18"/>
    </row>
    <row r="19" spans="1:19" ht="18.75" hidden="1" x14ac:dyDescent="0.25">
      <c r="A19" s="13" t="str">
        <f t="shared" si="5"/>
        <v>b</v>
      </c>
      <c r="B19" s="5" t="s">
        <v>2</v>
      </c>
      <c r="C19" s="6" t="s">
        <v>6</v>
      </c>
      <c r="D19" s="26">
        <f t="shared" ref="D19:E19" si="74">D31+D43+D115+D127+D139+D151+D163</f>
        <v>0</v>
      </c>
      <c r="E19" s="26">
        <f t="shared" si="74"/>
        <v>0</v>
      </c>
      <c r="F19" s="26">
        <f t="shared" ref="F19" si="75">F31+F43+F115+F127+F139+F151+F163</f>
        <v>0</v>
      </c>
      <c r="G19" s="26">
        <f t="shared" ref="G19:H19" si="76">G31+G43+G115+G127+G139+G151+G163</f>
        <v>0</v>
      </c>
      <c r="H19" s="26">
        <f t="shared" si="76"/>
        <v>0</v>
      </c>
      <c r="I19" s="26">
        <f t="shared" si="9"/>
        <v>0</v>
      </c>
      <c r="J19" s="26">
        <f t="shared" si="10"/>
        <v>0</v>
      </c>
      <c r="K19" s="27" t="e">
        <f t="shared" si="11"/>
        <v>#DIV/0!</v>
      </c>
      <c r="L19" s="26">
        <f t="shared" ref="L19:M19" si="77">L31+L43+L115+L127+L139+L151+L163</f>
        <v>0</v>
      </c>
      <c r="M19" s="26">
        <f t="shared" si="77"/>
        <v>0</v>
      </c>
      <c r="N19" s="26">
        <f t="shared" si="69"/>
        <v>0</v>
      </c>
      <c r="O19" s="26">
        <f t="shared" ref="O19:P19" si="78">O31+O43+O115+O127+O139+O151+O163</f>
        <v>0</v>
      </c>
      <c r="P19" s="26">
        <f t="shared" si="78"/>
        <v>0</v>
      </c>
      <c r="Q19" s="29" t="e">
        <f t="shared" si="14"/>
        <v>#DIV/0!</v>
      </c>
      <c r="R19" s="18"/>
    </row>
    <row r="20" spans="1:19" ht="18.75" x14ac:dyDescent="0.25">
      <c r="A20" s="13" t="str">
        <f t="shared" si="5"/>
        <v>a</v>
      </c>
      <c r="B20" s="5" t="s">
        <v>2</v>
      </c>
      <c r="C20" s="7" t="s">
        <v>7</v>
      </c>
      <c r="D20" s="26">
        <f t="shared" ref="D20:E20" si="79">D32+D44+D116+D128+D140+D152+D164</f>
        <v>0</v>
      </c>
      <c r="E20" s="26">
        <f t="shared" si="79"/>
        <v>0</v>
      </c>
      <c r="F20" s="26">
        <f t="shared" ref="F20" si="80">F32+F44+F116+F128+F140+F152+F164</f>
        <v>230000</v>
      </c>
      <c r="G20" s="26">
        <f t="shared" ref="G20:H20" si="81">G32+G44+G116+G128+G140+G152+G164</f>
        <v>230000</v>
      </c>
      <c r="H20" s="26">
        <f t="shared" si="81"/>
        <v>0</v>
      </c>
      <c r="I20" s="26">
        <f t="shared" si="9"/>
        <v>230000</v>
      </c>
      <c r="J20" s="56">
        <f t="shared" si="10"/>
        <v>0</v>
      </c>
      <c r="K20" s="57">
        <f t="shared" si="11"/>
        <v>1</v>
      </c>
      <c r="L20" s="26">
        <f t="shared" ref="L20:P20" si="82">L32+L44+L116+L128+L140+L152+L164</f>
        <v>0</v>
      </c>
      <c r="M20" s="26">
        <f t="shared" si="82"/>
        <v>230000</v>
      </c>
      <c r="N20" s="26">
        <f t="shared" si="69"/>
        <v>0</v>
      </c>
      <c r="O20" s="26">
        <f t="shared" si="82"/>
        <v>230000</v>
      </c>
      <c r="P20" s="56">
        <f t="shared" si="82"/>
        <v>0</v>
      </c>
      <c r="Q20" s="60">
        <f t="shared" si="14"/>
        <v>1</v>
      </c>
      <c r="R20" s="18"/>
    </row>
    <row r="21" spans="1:19" ht="18.75" x14ac:dyDescent="0.25">
      <c r="A21" s="13" t="str">
        <f t="shared" si="5"/>
        <v>a</v>
      </c>
      <c r="B21" s="5" t="s">
        <v>2</v>
      </c>
      <c r="C21" s="7" t="s">
        <v>8</v>
      </c>
      <c r="D21" s="26">
        <f t="shared" ref="D21:E21" si="83">D33+D45+D117+D129+D141+D153+D165</f>
        <v>0</v>
      </c>
      <c r="E21" s="26">
        <f t="shared" si="83"/>
        <v>0</v>
      </c>
      <c r="F21" s="26">
        <f t="shared" ref="F21" si="84">F33+F45+F117+F129+F141+F153+F165</f>
        <v>2513200</v>
      </c>
      <c r="G21" s="26">
        <f t="shared" ref="G21:H21" si="85">G33+G45+G117+G129+G141+G153+G165</f>
        <v>53785</v>
      </c>
      <c r="H21" s="26">
        <f t="shared" si="85"/>
        <v>2935312</v>
      </c>
      <c r="I21" s="26">
        <f t="shared" si="9"/>
        <v>2989097</v>
      </c>
      <c r="J21" s="56">
        <f t="shared" si="10"/>
        <v>-475897</v>
      </c>
      <c r="K21" s="57">
        <f t="shared" si="11"/>
        <v>1.1893589845615151</v>
      </c>
      <c r="L21" s="26">
        <f t="shared" ref="L21:O21" si="86">L33+L45+L117+L129+L141+L153+L165</f>
        <v>2493000</v>
      </c>
      <c r="M21" s="26">
        <f t="shared" si="86"/>
        <v>2533200</v>
      </c>
      <c r="N21" s="26">
        <f t="shared" si="69"/>
        <v>16445</v>
      </c>
      <c r="O21" s="26">
        <f t="shared" si="86"/>
        <v>3005542</v>
      </c>
      <c r="P21" s="56">
        <f t="shared" ref="P21" si="87">P33+P45+P117+P129+P141+P153+P165</f>
        <v>-472342</v>
      </c>
      <c r="Q21" s="60">
        <f t="shared" si="14"/>
        <v>1.1864606031896416</v>
      </c>
      <c r="R21" s="18"/>
    </row>
    <row r="22" spans="1:19" ht="18.75" x14ac:dyDescent="0.25">
      <c r="A22" s="13" t="str">
        <f t="shared" si="5"/>
        <v>a</v>
      </c>
      <c r="B22" s="5" t="s">
        <v>2</v>
      </c>
      <c r="C22" s="7" t="s">
        <v>9</v>
      </c>
      <c r="D22" s="26">
        <f t="shared" ref="D22:E22" si="88">D34+D46+D118+D130+D142+D154+D166</f>
        <v>0</v>
      </c>
      <c r="E22" s="26">
        <f t="shared" si="88"/>
        <v>0</v>
      </c>
      <c r="F22" s="26">
        <f t="shared" ref="F22" si="89">F34+F46+F118+F130+F142+F154+F166</f>
        <v>376500</v>
      </c>
      <c r="G22" s="26">
        <f t="shared" ref="G22:H22" si="90">G34+G46+G118+G130+G142+G154+G166</f>
        <v>255473</v>
      </c>
      <c r="H22" s="26">
        <f t="shared" si="90"/>
        <v>104137</v>
      </c>
      <c r="I22" s="26">
        <f t="shared" si="9"/>
        <v>359610</v>
      </c>
      <c r="J22" s="56">
        <f t="shared" si="10"/>
        <v>16890</v>
      </c>
      <c r="K22" s="57">
        <f t="shared" si="11"/>
        <v>0.95513944223107572</v>
      </c>
      <c r="L22" s="26">
        <f t="shared" ref="L22:P22" si="91">L34+L46+L118+L130+L142+L154+L166</f>
        <v>390000</v>
      </c>
      <c r="M22" s="26">
        <f t="shared" si="91"/>
        <v>465000</v>
      </c>
      <c r="N22" s="26">
        <f t="shared" si="69"/>
        <v>105428</v>
      </c>
      <c r="O22" s="26">
        <f t="shared" si="91"/>
        <v>465038</v>
      </c>
      <c r="P22" s="56">
        <f t="shared" si="91"/>
        <v>-38</v>
      </c>
      <c r="Q22" s="60">
        <f t="shared" si="14"/>
        <v>1.0000817204301076</v>
      </c>
      <c r="R22" s="18"/>
    </row>
    <row r="23" spans="1:19" ht="17.25" customHeight="1" x14ac:dyDescent="0.25">
      <c r="A23" s="13" t="str">
        <f t="shared" si="5"/>
        <v>a</v>
      </c>
      <c r="B23" s="5" t="s">
        <v>2</v>
      </c>
      <c r="C23" s="7" t="s">
        <v>10</v>
      </c>
      <c r="D23" s="26">
        <f t="shared" ref="D23:E23" si="92">D35+D47+D119+D131+D143+D155+D167</f>
        <v>0</v>
      </c>
      <c r="E23" s="26">
        <f t="shared" si="92"/>
        <v>0</v>
      </c>
      <c r="F23" s="26">
        <f t="shared" ref="F23" si="93">F35+F47+F119+F131+F143+F155+F167</f>
        <v>473400</v>
      </c>
      <c r="G23" s="26">
        <f t="shared" ref="G23:H23" si="94">G35+G47+G119+G131+G143+G155+G167</f>
        <v>89460</v>
      </c>
      <c r="H23" s="26">
        <f t="shared" si="94"/>
        <v>287210</v>
      </c>
      <c r="I23" s="26">
        <f t="shared" si="9"/>
        <v>376670</v>
      </c>
      <c r="J23" s="56">
        <f t="shared" si="10"/>
        <v>96730</v>
      </c>
      <c r="K23" s="57">
        <f t="shared" si="11"/>
        <v>0.79566962399662022</v>
      </c>
      <c r="L23" s="26">
        <f t="shared" ref="L23:P23" si="95">L35+L47+L119+L131+L143+L155+L167</f>
        <v>601000</v>
      </c>
      <c r="M23" s="26">
        <f t="shared" si="95"/>
        <v>601500</v>
      </c>
      <c r="N23" s="26">
        <f t="shared" si="69"/>
        <v>210566</v>
      </c>
      <c r="O23" s="26">
        <f t="shared" si="95"/>
        <v>587236</v>
      </c>
      <c r="P23" s="56">
        <f t="shared" si="95"/>
        <v>14264</v>
      </c>
      <c r="Q23" s="60">
        <f t="shared" si="14"/>
        <v>0.97628595178719868</v>
      </c>
      <c r="R23" s="18"/>
    </row>
    <row r="24" spans="1:19" ht="18.75" x14ac:dyDescent="0.25">
      <c r="A24" s="13" t="str">
        <f t="shared" si="5"/>
        <v>a</v>
      </c>
      <c r="B24" s="3" t="s">
        <v>2</v>
      </c>
      <c r="C24" s="4" t="s">
        <v>11</v>
      </c>
      <c r="D24" s="25">
        <f t="shared" ref="D24:E24" si="96">D36+D48+D120+D132+D144+D156+D168</f>
        <v>47</v>
      </c>
      <c r="E24" s="25">
        <f t="shared" si="96"/>
        <v>6375</v>
      </c>
      <c r="F24" s="25">
        <f t="shared" ref="F24" si="97">F36+F48+F120+F132+F144+F156+F168</f>
        <v>653400</v>
      </c>
      <c r="G24" s="25">
        <f t="shared" ref="G24:H24" si="98">G36+G48+G120+G132+G144+G156+G168</f>
        <v>212377</v>
      </c>
      <c r="H24" s="25">
        <f t="shared" si="98"/>
        <v>310192</v>
      </c>
      <c r="I24" s="26">
        <f t="shared" si="9"/>
        <v>522569</v>
      </c>
      <c r="J24" s="56">
        <f t="shared" si="10"/>
        <v>130831</v>
      </c>
      <c r="K24" s="57">
        <f t="shared" si="11"/>
        <v>0.79976890113253751</v>
      </c>
      <c r="L24" s="25">
        <f t="shared" ref="L24:P24" si="99">L36+L48+L120+L132+L144+L156+L168</f>
        <v>497000</v>
      </c>
      <c r="M24" s="25">
        <f t="shared" si="99"/>
        <v>718400</v>
      </c>
      <c r="N24" s="25">
        <f t="shared" si="69"/>
        <v>185692</v>
      </c>
      <c r="O24" s="25">
        <f t="shared" si="99"/>
        <v>708261</v>
      </c>
      <c r="P24" s="58">
        <f t="shared" si="99"/>
        <v>10139</v>
      </c>
      <c r="Q24" s="59">
        <f t="shared" si="14"/>
        <v>0.98588669265033413</v>
      </c>
      <c r="R24" s="17"/>
    </row>
    <row r="25" spans="1:19" ht="18.75" hidden="1" x14ac:dyDescent="0.25">
      <c r="A25" s="13" t="str">
        <f t="shared" si="5"/>
        <v>b</v>
      </c>
      <c r="B25" s="3" t="s">
        <v>2</v>
      </c>
      <c r="C25" s="4" t="s">
        <v>12</v>
      </c>
      <c r="D25" s="25">
        <f t="shared" ref="D25:E25" si="100">D37+D49+D121+D133+D145+D157+D169</f>
        <v>0</v>
      </c>
      <c r="E25" s="25">
        <f t="shared" si="100"/>
        <v>0</v>
      </c>
      <c r="F25" s="25">
        <f t="shared" ref="F25" si="101">F37+F49+F121+F133+F145+F157+F169</f>
        <v>0</v>
      </c>
      <c r="G25" s="25">
        <f t="shared" ref="G25:H25" si="102">G37+G49+G121+G133+G145+G157+G169</f>
        <v>0</v>
      </c>
      <c r="H25" s="25">
        <f t="shared" si="102"/>
        <v>0</v>
      </c>
      <c r="I25" s="26">
        <f t="shared" si="9"/>
        <v>0</v>
      </c>
      <c r="J25" s="26">
        <f t="shared" si="10"/>
        <v>0</v>
      </c>
      <c r="K25" s="27" t="e">
        <f t="shared" si="11"/>
        <v>#DIV/0!</v>
      </c>
      <c r="L25" s="25">
        <f t="shared" ref="L25:P25" si="103">L37+L49+L121+L133+L145+L157+L169</f>
        <v>0</v>
      </c>
      <c r="M25" s="25">
        <f t="shared" si="103"/>
        <v>0</v>
      </c>
      <c r="N25" s="25">
        <f t="shared" si="69"/>
        <v>0</v>
      </c>
      <c r="O25" s="25">
        <f t="shared" si="103"/>
        <v>0</v>
      </c>
      <c r="P25" s="25">
        <f t="shared" si="103"/>
        <v>0</v>
      </c>
      <c r="Q25" s="28" t="e">
        <f t="shared" si="14"/>
        <v>#DIV/0!</v>
      </c>
      <c r="R25" s="17"/>
    </row>
    <row r="26" spans="1:19" ht="18.75" hidden="1" x14ac:dyDescent="0.25">
      <c r="A26" s="13" t="str">
        <f t="shared" si="5"/>
        <v>b</v>
      </c>
      <c r="B26" s="3" t="s">
        <v>2</v>
      </c>
      <c r="C26" s="4" t="s">
        <v>13</v>
      </c>
      <c r="D26" s="25">
        <f t="shared" ref="D26:E26" si="104">D38+D50+D122+D134+D146+D158+D170</f>
        <v>0</v>
      </c>
      <c r="E26" s="25">
        <f t="shared" si="104"/>
        <v>0</v>
      </c>
      <c r="F26" s="25">
        <f t="shared" ref="F26" si="105">F38+F50+F122+F134+F146+F158+F170</f>
        <v>0</v>
      </c>
      <c r="G26" s="25">
        <f t="shared" ref="G26:H26" si="106">G38+G50+G122+G134+G146+G158+G170</f>
        <v>0</v>
      </c>
      <c r="H26" s="25">
        <f t="shared" si="106"/>
        <v>0</v>
      </c>
      <c r="I26" s="26">
        <f t="shared" si="9"/>
        <v>0</v>
      </c>
      <c r="J26" s="26">
        <f t="shared" si="10"/>
        <v>0</v>
      </c>
      <c r="K26" s="27" t="e">
        <f t="shared" si="11"/>
        <v>#DIV/0!</v>
      </c>
      <c r="L26" s="25">
        <f t="shared" ref="L26:P26" si="107">L38+L50+L122+L134+L146+L158+L170</f>
        <v>0</v>
      </c>
      <c r="M26" s="25">
        <f t="shared" si="107"/>
        <v>0</v>
      </c>
      <c r="N26" s="25">
        <f t="shared" si="69"/>
        <v>0</v>
      </c>
      <c r="O26" s="25">
        <f t="shared" si="107"/>
        <v>0</v>
      </c>
      <c r="P26" s="25">
        <f t="shared" si="107"/>
        <v>0</v>
      </c>
      <c r="Q26" s="28" t="e">
        <f t="shared" si="14"/>
        <v>#DIV/0!</v>
      </c>
      <c r="R26" s="17"/>
    </row>
    <row r="27" spans="1:19" ht="72" x14ac:dyDescent="0.25">
      <c r="A27" s="13" t="str">
        <f t="shared" si="5"/>
        <v>a</v>
      </c>
      <c r="B27" s="19" t="s">
        <v>101</v>
      </c>
      <c r="C27" s="20" t="s">
        <v>100</v>
      </c>
      <c r="D27" s="37">
        <f t="shared" ref="D27:H27" si="108">D28+D36+D37+D38</f>
        <v>26585</v>
      </c>
      <c r="E27" s="37">
        <f t="shared" ref="E27" si="109">E28+E36+E37+E38</f>
        <v>15056</v>
      </c>
      <c r="F27" s="37">
        <f t="shared" si="108"/>
        <v>9557500</v>
      </c>
      <c r="G27" s="37">
        <f t="shared" si="108"/>
        <v>4399258</v>
      </c>
      <c r="H27" s="37">
        <f t="shared" si="108"/>
        <v>5047766</v>
      </c>
      <c r="I27" s="37">
        <f t="shared" si="9"/>
        <v>9447024</v>
      </c>
      <c r="J27" s="44">
        <f t="shared" si="10"/>
        <v>110476</v>
      </c>
      <c r="K27" s="45">
        <f t="shared" si="11"/>
        <v>0.9884409102798849</v>
      </c>
      <c r="L27" s="40">
        <f t="shared" ref="L27:N27" si="110">L28+L36+L37+L38</f>
        <v>11850000</v>
      </c>
      <c r="M27" s="40">
        <f t="shared" si="110"/>
        <v>12080000</v>
      </c>
      <c r="N27" s="37">
        <f t="shared" si="110"/>
        <v>3051810</v>
      </c>
      <c r="O27" s="37">
        <f t="shared" ref="O27" si="111">O28+O36+O37+O38</f>
        <v>12498834</v>
      </c>
      <c r="P27" s="44">
        <f t="shared" ref="P27" si="112">P28+P36+P37+P38</f>
        <v>-418834</v>
      </c>
      <c r="Q27" s="46">
        <f t="shared" si="14"/>
        <v>1.0346716887417218</v>
      </c>
      <c r="R27" s="18"/>
      <c r="S27" s="12" t="s">
        <v>92</v>
      </c>
    </row>
    <row r="28" spans="1:19" ht="18.75" x14ac:dyDescent="0.25">
      <c r="A28" s="13" t="str">
        <f t="shared" si="5"/>
        <v>a</v>
      </c>
      <c r="B28" s="3" t="s">
        <v>2</v>
      </c>
      <c r="C28" s="4" t="s">
        <v>3</v>
      </c>
      <c r="D28" s="41">
        <f t="shared" ref="D28:H28" si="113">D29+D30+D31+D32+D33+D34+D35</f>
        <v>26538</v>
      </c>
      <c r="E28" s="41">
        <f t="shared" ref="E28" si="114">E29+E30+E31+E32+E33+E34+E35</f>
        <v>12746</v>
      </c>
      <c r="F28" s="41">
        <f t="shared" si="113"/>
        <v>9497500</v>
      </c>
      <c r="G28" s="41">
        <f t="shared" si="113"/>
        <v>4371950</v>
      </c>
      <c r="H28" s="41">
        <f t="shared" si="113"/>
        <v>5047766</v>
      </c>
      <c r="I28" s="37">
        <f t="shared" si="9"/>
        <v>9419716</v>
      </c>
      <c r="J28" s="44">
        <f t="shared" si="10"/>
        <v>77784</v>
      </c>
      <c r="K28" s="45">
        <f t="shared" si="11"/>
        <v>0.99181005527770461</v>
      </c>
      <c r="L28" s="41">
        <f t="shared" ref="L28:N28" si="115">L29+L30+L31+L32+L33+L34+L35</f>
        <v>11755000</v>
      </c>
      <c r="M28" s="41">
        <f t="shared" si="115"/>
        <v>11985000</v>
      </c>
      <c r="N28" s="41">
        <f t="shared" si="115"/>
        <v>2984118</v>
      </c>
      <c r="O28" s="41">
        <f t="shared" ref="O28:P28" si="116">O29+O30+O31+O32+O33+O34+O35</f>
        <v>12403834</v>
      </c>
      <c r="P28" s="47">
        <f t="shared" si="116"/>
        <v>-418834</v>
      </c>
      <c r="Q28" s="48">
        <f t="shared" si="14"/>
        <v>1.034946516478932</v>
      </c>
      <c r="R28" s="17"/>
      <c r="S28" s="12" t="s">
        <v>92</v>
      </c>
    </row>
    <row r="29" spans="1:19" ht="18.75" x14ac:dyDescent="0.25">
      <c r="A29" s="13" t="str">
        <f t="shared" si="5"/>
        <v>a</v>
      </c>
      <c r="B29" s="5" t="s">
        <v>2</v>
      </c>
      <c r="C29" s="6" t="s">
        <v>4</v>
      </c>
      <c r="D29" s="37"/>
      <c r="E29" s="37"/>
      <c r="F29" s="37">
        <v>4042000</v>
      </c>
      <c r="G29" s="37">
        <v>2316398</v>
      </c>
      <c r="H29" s="37">
        <v>1404000</v>
      </c>
      <c r="I29" s="37">
        <f t="shared" si="9"/>
        <v>3720398</v>
      </c>
      <c r="J29" s="44">
        <f t="shared" si="10"/>
        <v>321602</v>
      </c>
      <c r="K29" s="45">
        <f t="shared" si="11"/>
        <v>0.92043493320138547</v>
      </c>
      <c r="L29" s="42">
        <v>5400000</v>
      </c>
      <c r="M29" s="42">
        <v>5392000</v>
      </c>
      <c r="N29" s="37">
        <v>1671602</v>
      </c>
      <c r="O29" s="37">
        <f t="shared" ref="O29:O38" si="117">I29+N29</f>
        <v>5392000</v>
      </c>
      <c r="P29" s="44">
        <f t="shared" ref="P29:P38" si="118">M29-O29</f>
        <v>0</v>
      </c>
      <c r="Q29" s="46">
        <f t="shared" si="14"/>
        <v>1</v>
      </c>
      <c r="R29" s="18"/>
      <c r="S29" s="12" t="s">
        <v>92</v>
      </c>
    </row>
    <row r="30" spans="1:19" ht="47.25" x14ac:dyDescent="0.25">
      <c r="A30" s="13" t="str">
        <f t="shared" si="5"/>
        <v>a</v>
      </c>
      <c r="B30" s="5" t="s">
        <v>2</v>
      </c>
      <c r="C30" s="6" t="s">
        <v>5</v>
      </c>
      <c r="D30" s="37">
        <v>26538</v>
      </c>
      <c r="E30" s="37">
        <v>12746</v>
      </c>
      <c r="F30" s="37">
        <v>2665000</v>
      </c>
      <c r="G30" s="37">
        <v>1738447</v>
      </c>
      <c r="H30" s="37">
        <v>716084</v>
      </c>
      <c r="I30" s="37">
        <f t="shared" si="9"/>
        <v>2454531</v>
      </c>
      <c r="J30" s="44">
        <f t="shared" si="10"/>
        <v>210469</v>
      </c>
      <c r="K30" s="45">
        <f t="shared" si="11"/>
        <v>0.92102476547842405</v>
      </c>
      <c r="L30" s="42">
        <v>3765000</v>
      </c>
      <c r="M30" s="42">
        <v>3765000</v>
      </c>
      <c r="N30" s="37">
        <f>1310469-39284</f>
        <v>1271185</v>
      </c>
      <c r="O30" s="37">
        <f t="shared" si="117"/>
        <v>3725716</v>
      </c>
      <c r="P30" s="44">
        <f t="shared" si="118"/>
        <v>39284</v>
      </c>
      <c r="Q30" s="46">
        <f t="shared" si="14"/>
        <v>0.98956600265604244</v>
      </c>
      <c r="R30" s="43" t="s">
        <v>208</v>
      </c>
      <c r="S30" s="12" t="s">
        <v>92</v>
      </c>
    </row>
    <row r="31" spans="1:19" ht="18.75" hidden="1" x14ac:dyDescent="0.25">
      <c r="A31" s="13" t="str">
        <f t="shared" si="5"/>
        <v>b</v>
      </c>
      <c r="B31" s="5" t="s">
        <v>2</v>
      </c>
      <c r="C31" s="6" t="s">
        <v>6</v>
      </c>
      <c r="D31" s="26"/>
      <c r="E31" s="26"/>
      <c r="F31" s="26"/>
      <c r="G31" s="26"/>
      <c r="H31" s="26"/>
      <c r="I31" s="26">
        <f t="shared" si="9"/>
        <v>0</v>
      </c>
      <c r="J31" s="26">
        <f t="shared" si="10"/>
        <v>0</v>
      </c>
      <c r="K31" s="27" t="e">
        <f t="shared" si="11"/>
        <v>#DIV/0!</v>
      </c>
      <c r="L31" s="31"/>
      <c r="M31" s="31"/>
      <c r="N31" s="26"/>
      <c r="O31" s="26">
        <f t="shared" si="117"/>
        <v>0</v>
      </c>
      <c r="P31" s="26">
        <f t="shared" si="118"/>
        <v>0</v>
      </c>
      <c r="Q31" s="29" t="e">
        <f t="shared" si="14"/>
        <v>#DIV/0!</v>
      </c>
      <c r="R31" s="18"/>
      <c r="S31" s="12" t="s">
        <v>92</v>
      </c>
    </row>
    <row r="32" spans="1:19" ht="18.75" x14ac:dyDescent="0.25">
      <c r="A32" s="13" t="str">
        <f t="shared" si="5"/>
        <v>a</v>
      </c>
      <c r="B32" s="5" t="s">
        <v>2</v>
      </c>
      <c r="C32" s="7" t="s">
        <v>7</v>
      </c>
      <c r="D32" s="37"/>
      <c r="E32" s="37"/>
      <c r="F32" s="37">
        <v>230000</v>
      </c>
      <c r="G32" s="37">
        <v>230000</v>
      </c>
      <c r="H32" s="37"/>
      <c r="I32" s="37">
        <f t="shared" si="9"/>
        <v>230000</v>
      </c>
      <c r="J32" s="44">
        <f t="shared" si="10"/>
        <v>0</v>
      </c>
      <c r="K32" s="45">
        <f t="shared" si="11"/>
        <v>1</v>
      </c>
      <c r="L32" s="42"/>
      <c r="M32" s="42">
        <v>230000</v>
      </c>
      <c r="N32" s="37"/>
      <c r="O32" s="37">
        <f t="shared" si="117"/>
        <v>230000</v>
      </c>
      <c r="P32" s="44">
        <f t="shared" si="118"/>
        <v>0</v>
      </c>
      <c r="Q32" s="46">
        <f t="shared" si="14"/>
        <v>1</v>
      </c>
      <c r="R32" s="18"/>
      <c r="S32" s="12" t="s">
        <v>92</v>
      </c>
    </row>
    <row r="33" spans="1:19" ht="47.25" x14ac:dyDescent="0.25">
      <c r="A33" s="13" t="str">
        <f t="shared" si="5"/>
        <v>a</v>
      </c>
      <c r="B33" s="5" t="s">
        <v>2</v>
      </c>
      <c r="C33" s="7" t="s">
        <v>8</v>
      </c>
      <c r="D33" s="37"/>
      <c r="E33" s="37"/>
      <c r="F33" s="37">
        <v>2440000</v>
      </c>
      <c r="G33" s="37">
        <v>12342</v>
      </c>
      <c r="H33" s="37">
        <v>2900000</v>
      </c>
      <c r="I33" s="37">
        <f t="shared" si="9"/>
        <v>2912342</v>
      </c>
      <c r="J33" s="44">
        <f t="shared" si="10"/>
        <v>-472342</v>
      </c>
      <c r="K33" s="45">
        <f t="shared" si="11"/>
        <v>1.193582786885246</v>
      </c>
      <c r="L33" s="42">
        <v>2440000</v>
      </c>
      <c r="M33" s="42">
        <v>2440000</v>
      </c>
      <c r="N33" s="37"/>
      <c r="O33" s="37">
        <f t="shared" si="117"/>
        <v>2912342</v>
      </c>
      <c r="P33" s="44">
        <f t="shared" si="118"/>
        <v>-472342</v>
      </c>
      <c r="Q33" s="46">
        <f t="shared" si="14"/>
        <v>1.193582786885246</v>
      </c>
      <c r="R33" s="43" t="s">
        <v>209</v>
      </c>
      <c r="S33" s="12" t="s">
        <v>92</v>
      </c>
    </row>
    <row r="34" spans="1:19" ht="18.75" x14ac:dyDescent="0.25">
      <c r="A34" s="13" t="str">
        <f t="shared" si="5"/>
        <v>a</v>
      </c>
      <c r="B34" s="5" t="s">
        <v>2</v>
      </c>
      <c r="C34" s="7" t="s">
        <v>9</v>
      </c>
      <c r="D34" s="37"/>
      <c r="E34" s="37"/>
      <c r="F34" s="37">
        <v>90500</v>
      </c>
      <c r="G34" s="37">
        <v>62351</v>
      </c>
      <c r="H34" s="37">
        <v>22118</v>
      </c>
      <c r="I34" s="37">
        <f t="shared" si="9"/>
        <v>84469</v>
      </c>
      <c r="J34" s="44">
        <f t="shared" si="10"/>
        <v>6031</v>
      </c>
      <c r="K34" s="45">
        <f t="shared" si="11"/>
        <v>0.93335911602209942</v>
      </c>
      <c r="L34" s="42">
        <v>110000</v>
      </c>
      <c r="M34" s="42">
        <v>118000</v>
      </c>
      <c r="N34" s="37">
        <f>50000-16469</f>
        <v>33531</v>
      </c>
      <c r="O34" s="37">
        <f t="shared" si="117"/>
        <v>118000</v>
      </c>
      <c r="P34" s="44">
        <f t="shared" si="118"/>
        <v>0</v>
      </c>
      <c r="Q34" s="46">
        <f t="shared" si="14"/>
        <v>1</v>
      </c>
      <c r="R34" s="18"/>
      <c r="S34" s="12" t="s">
        <v>92</v>
      </c>
    </row>
    <row r="35" spans="1:19" ht="18.75" x14ac:dyDescent="0.25">
      <c r="A35" s="13" t="str">
        <f t="shared" si="5"/>
        <v>a</v>
      </c>
      <c r="B35" s="5" t="s">
        <v>2</v>
      </c>
      <c r="C35" s="7" t="s">
        <v>10</v>
      </c>
      <c r="D35" s="37"/>
      <c r="E35" s="37"/>
      <c r="F35" s="37">
        <v>30000</v>
      </c>
      <c r="G35" s="37">
        <v>12412</v>
      </c>
      <c r="H35" s="37">
        <v>5564</v>
      </c>
      <c r="I35" s="37">
        <f t="shared" si="9"/>
        <v>17976</v>
      </c>
      <c r="J35" s="44">
        <f t="shared" si="10"/>
        <v>12024</v>
      </c>
      <c r="K35" s="45">
        <f t="shared" si="11"/>
        <v>0.59919999999999995</v>
      </c>
      <c r="L35" s="42">
        <v>40000</v>
      </c>
      <c r="M35" s="42">
        <v>40000</v>
      </c>
      <c r="N35" s="37">
        <f>7800</f>
        <v>7800</v>
      </c>
      <c r="O35" s="37">
        <f t="shared" si="117"/>
        <v>25776</v>
      </c>
      <c r="P35" s="44">
        <f t="shared" si="118"/>
        <v>14224</v>
      </c>
      <c r="Q35" s="46">
        <f t="shared" si="14"/>
        <v>0.64439999999999997</v>
      </c>
      <c r="R35" s="18"/>
      <c r="S35" s="12" t="s">
        <v>92</v>
      </c>
    </row>
    <row r="36" spans="1:19" ht="18.75" x14ac:dyDescent="0.25">
      <c r="A36" s="13" t="str">
        <f t="shared" si="5"/>
        <v>a</v>
      </c>
      <c r="B36" s="5" t="s">
        <v>2</v>
      </c>
      <c r="C36" s="4" t="s">
        <v>11</v>
      </c>
      <c r="D36" s="41">
        <v>47</v>
      </c>
      <c r="E36" s="41">
        <v>2310</v>
      </c>
      <c r="F36" s="41">
        <v>60000</v>
      </c>
      <c r="G36" s="41">
        <v>27308</v>
      </c>
      <c r="H36" s="41"/>
      <c r="I36" s="37">
        <f t="shared" si="9"/>
        <v>27308</v>
      </c>
      <c r="J36" s="44">
        <f t="shared" si="10"/>
        <v>32692</v>
      </c>
      <c r="K36" s="45">
        <f t="shared" si="11"/>
        <v>0.45513333333333333</v>
      </c>
      <c r="L36" s="41">
        <v>95000</v>
      </c>
      <c r="M36" s="41">
        <v>95000</v>
      </c>
      <c r="N36" s="41">
        <v>67692</v>
      </c>
      <c r="O36" s="41">
        <f t="shared" si="117"/>
        <v>95000</v>
      </c>
      <c r="P36" s="47">
        <f t="shared" si="118"/>
        <v>0</v>
      </c>
      <c r="Q36" s="48">
        <f t="shared" si="14"/>
        <v>1</v>
      </c>
      <c r="R36" s="17"/>
      <c r="S36" s="12" t="s">
        <v>92</v>
      </c>
    </row>
    <row r="37" spans="1:19" ht="18.75" hidden="1" x14ac:dyDescent="0.25">
      <c r="A37" s="13" t="str">
        <f t="shared" si="5"/>
        <v>b</v>
      </c>
      <c r="B37" s="5" t="s">
        <v>2</v>
      </c>
      <c r="C37" s="4" t="s">
        <v>12</v>
      </c>
      <c r="D37" s="25"/>
      <c r="E37" s="25"/>
      <c r="F37" s="25">
        <v>0</v>
      </c>
      <c r="G37" s="25"/>
      <c r="H37" s="25"/>
      <c r="I37" s="26">
        <f t="shared" si="9"/>
        <v>0</v>
      </c>
      <c r="J37" s="26">
        <f t="shared" si="10"/>
        <v>0</v>
      </c>
      <c r="K37" s="27" t="e">
        <f t="shared" si="11"/>
        <v>#DIV/0!</v>
      </c>
      <c r="L37" s="25"/>
      <c r="M37" s="25"/>
      <c r="N37" s="25"/>
      <c r="O37" s="25">
        <f t="shared" si="117"/>
        <v>0</v>
      </c>
      <c r="P37" s="25">
        <f t="shared" si="118"/>
        <v>0</v>
      </c>
      <c r="Q37" s="28" t="e">
        <f t="shared" si="14"/>
        <v>#DIV/0!</v>
      </c>
      <c r="R37" s="17"/>
      <c r="S37" s="12" t="s">
        <v>92</v>
      </c>
    </row>
    <row r="38" spans="1:19" ht="18.75" hidden="1" x14ac:dyDescent="0.25">
      <c r="A38" s="13" t="str">
        <f t="shared" si="5"/>
        <v>b</v>
      </c>
      <c r="B38" s="5" t="s">
        <v>2</v>
      </c>
      <c r="C38" s="4" t="s">
        <v>13</v>
      </c>
      <c r="D38" s="25"/>
      <c r="E38" s="25"/>
      <c r="F38" s="25">
        <v>0</v>
      </c>
      <c r="G38" s="25"/>
      <c r="H38" s="25"/>
      <c r="I38" s="26">
        <f t="shared" si="9"/>
        <v>0</v>
      </c>
      <c r="J38" s="26">
        <f t="shared" si="10"/>
        <v>0</v>
      </c>
      <c r="K38" s="27" t="e">
        <f t="shared" si="11"/>
        <v>#DIV/0!</v>
      </c>
      <c r="L38" s="25">
        <v>0</v>
      </c>
      <c r="M38" s="25">
        <v>0</v>
      </c>
      <c r="N38" s="25"/>
      <c r="O38" s="25">
        <f t="shared" si="117"/>
        <v>0</v>
      </c>
      <c r="P38" s="25">
        <f t="shared" si="118"/>
        <v>0</v>
      </c>
      <c r="Q38" s="28" t="e">
        <f t="shared" si="14"/>
        <v>#DIV/0!</v>
      </c>
      <c r="R38" s="17"/>
      <c r="S38" s="12" t="s">
        <v>92</v>
      </c>
    </row>
    <row r="39" spans="1:19" ht="36" x14ac:dyDescent="0.25">
      <c r="A39" s="13" t="str">
        <f t="shared" si="5"/>
        <v>a</v>
      </c>
      <c r="B39" s="19" t="s">
        <v>102</v>
      </c>
      <c r="C39" s="20" t="s">
        <v>14</v>
      </c>
      <c r="D39" s="37">
        <f t="shared" ref="D39:H39" si="119">D40+D48+D49+D50</f>
        <v>1296</v>
      </c>
      <c r="E39" s="37"/>
      <c r="F39" s="37">
        <f t="shared" si="119"/>
        <v>2999800</v>
      </c>
      <c r="G39" s="37">
        <f t="shared" si="119"/>
        <v>1532246</v>
      </c>
      <c r="H39" s="37">
        <f t="shared" si="119"/>
        <v>994493</v>
      </c>
      <c r="I39" s="37">
        <f t="shared" si="9"/>
        <v>2526739</v>
      </c>
      <c r="J39" s="44">
        <f t="shared" si="10"/>
        <v>473061</v>
      </c>
      <c r="K39" s="45">
        <f t="shared" si="11"/>
        <v>0.84230248683245545</v>
      </c>
      <c r="L39" s="37">
        <f t="shared" ref="L39:M39" si="120">L40+L48+L49+L50</f>
        <v>4020000</v>
      </c>
      <c r="M39" s="37">
        <f t="shared" si="120"/>
        <v>4020000</v>
      </c>
      <c r="N39" s="37">
        <f t="shared" ref="N39:P39" si="121">N40+N48+N49+N50</f>
        <v>1137160</v>
      </c>
      <c r="O39" s="37">
        <f t="shared" si="121"/>
        <v>3663899</v>
      </c>
      <c r="P39" s="44">
        <f t="shared" si="121"/>
        <v>356101</v>
      </c>
      <c r="Q39" s="46">
        <f t="shared" si="14"/>
        <v>0.91141766169154226</v>
      </c>
      <c r="R39" s="18"/>
      <c r="S39" s="12" t="s">
        <v>93</v>
      </c>
    </row>
    <row r="40" spans="1:19" ht="18.75" x14ac:dyDescent="0.25">
      <c r="A40" s="13" t="str">
        <f t="shared" si="5"/>
        <v>a</v>
      </c>
      <c r="B40" s="3" t="s">
        <v>2</v>
      </c>
      <c r="C40" s="4" t="s">
        <v>3</v>
      </c>
      <c r="D40" s="41">
        <f t="shared" ref="D40:H40" si="122">D41+D42+D43+D44+D45+D46+D47</f>
        <v>1296</v>
      </c>
      <c r="E40" s="41"/>
      <c r="F40" s="41">
        <f t="shared" si="122"/>
        <v>2978400</v>
      </c>
      <c r="G40" s="41">
        <f t="shared" si="122"/>
        <v>1531065</v>
      </c>
      <c r="H40" s="41">
        <f t="shared" si="122"/>
        <v>974274</v>
      </c>
      <c r="I40" s="37">
        <f t="shared" si="9"/>
        <v>2505339</v>
      </c>
      <c r="J40" s="44">
        <f t="shared" si="10"/>
        <v>473061</v>
      </c>
      <c r="K40" s="45">
        <f t="shared" si="11"/>
        <v>0.84116941982272364</v>
      </c>
      <c r="L40" s="41">
        <f t="shared" ref="L40:M40" si="123">L41+L42+L43+L44+L45+L46+L47</f>
        <v>4000000</v>
      </c>
      <c r="M40" s="41">
        <f t="shared" si="123"/>
        <v>3998600</v>
      </c>
      <c r="N40" s="41">
        <f t="shared" ref="N40:P40" si="124">N41+N42+N43+N44+N45+N46+N47</f>
        <v>1137160</v>
      </c>
      <c r="O40" s="41">
        <f t="shared" si="124"/>
        <v>3642499</v>
      </c>
      <c r="P40" s="47">
        <f t="shared" si="124"/>
        <v>356101</v>
      </c>
      <c r="Q40" s="48">
        <f t="shared" si="14"/>
        <v>0.91094358025308864</v>
      </c>
      <c r="R40" s="17"/>
      <c r="S40" s="12" t="s">
        <v>93</v>
      </c>
    </row>
    <row r="41" spans="1:19" ht="18.75" x14ac:dyDescent="0.25">
      <c r="A41" s="13" t="str">
        <f t="shared" si="5"/>
        <v>a</v>
      </c>
      <c r="B41" s="5" t="s">
        <v>2</v>
      </c>
      <c r="C41" s="6" t="s">
        <v>4</v>
      </c>
      <c r="D41" s="37">
        <f t="shared" ref="D41" si="125">D53+D65+D77</f>
        <v>0</v>
      </c>
      <c r="E41" s="37"/>
      <c r="F41" s="37">
        <f t="shared" ref="F41" si="126">F53+F65+F77</f>
        <v>2175300</v>
      </c>
      <c r="G41" s="37">
        <f t="shared" ref="G41:H41" si="127">G53+G65+G77</f>
        <v>1079142</v>
      </c>
      <c r="H41" s="37">
        <f t="shared" si="127"/>
        <v>648100</v>
      </c>
      <c r="I41" s="37">
        <f t="shared" si="9"/>
        <v>1727242</v>
      </c>
      <c r="J41" s="44">
        <f t="shared" si="10"/>
        <v>448058</v>
      </c>
      <c r="K41" s="45">
        <f t="shared" si="11"/>
        <v>0.79402473222084313</v>
      </c>
      <c r="L41" s="37">
        <f t="shared" ref="L41:M41" si="128">L53+L65+L77</f>
        <v>2930000</v>
      </c>
      <c r="M41" s="37">
        <f t="shared" si="128"/>
        <v>2919000</v>
      </c>
      <c r="N41" s="37">
        <f t="shared" ref="N41:P41" si="129">N53+N65+N77</f>
        <v>700000</v>
      </c>
      <c r="O41" s="37">
        <f t="shared" si="129"/>
        <v>2427242</v>
      </c>
      <c r="P41" s="44">
        <f t="shared" si="129"/>
        <v>491758</v>
      </c>
      <c r="Q41" s="46">
        <f t="shared" si="14"/>
        <v>0.83153203151764299</v>
      </c>
      <c r="R41" s="18"/>
      <c r="S41" s="12" t="s">
        <v>93</v>
      </c>
    </row>
    <row r="42" spans="1:19" ht="18.75" x14ac:dyDescent="0.25">
      <c r="A42" s="13" t="str">
        <f t="shared" si="5"/>
        <v>a</v>
      </c>
      <c r="B42" s="5" t="s">
        <v>2</v>
      </c>
      <c r="C42" s="6" t="s">
        <v>5</v>
      </c>
      <c r="D42" s="37">
        <f t="shared" ref="D42" si="130">D54+D66+D78</f>
        <v>1296</v>
      </c>
      <c r="E42" s="37"/>
      <c r="F42" s="37">
        <f t="shared" ref="F42" si="131">F54+F66+F78</f>
        <v>756600</v>
      </c>
      <c r="G42" s="37">
        <f t="shared" ref="G42:H42" si="132">G54+G66+G78</f>
        <v>424356</v>
      </c>
      <c r="H42" s="37">
        <f t="shared" si="132"/>
        <v>308000</v>
      </c>
      <c r="I42" s="37">
        <f t="shared" si="9"/>
        <v>732356</v>
      </c>
      <c r="J42" s="44">
        <f t="shared" si="10"/>
        <v>24244</v>
      </c>
      <c r="K42" s="45">
        <f t="shared" si="11"/>
        <v>0.96795664816283378</v>
      </c>
      <c r="L42" s="37">
        <f t="shared" ref="L42:M42" si="133">L54+L66+L78</f>
        <v>1043000</v>
      </c>
      <c r="M42" s="37">
        <f t="shared" si="133"/>
        <v>1032100</v>
      </c>
      <c r="N42" s="37">
        <f t="shared" ref="N42:P42" si="134">N54+N66+N78</f>
        <v>435360</v>
      </c>
      <c r="O42" s="37">
        <f t="shared" si="134"/>
        <v>1167716</v>
      </c>
      <c r="P42" s="44">
        <f t="shared" si="134"/>
        <v>-135616</v>
      </c>
      <c r="Q42" s="46">
        <f t="shared" si="14"/>
        <v>1.1313981203371766</v>
      </c>
      <c r="R42" s="18"/>
      <c r="S42" s="12" t="s">
        <v>93</v>
      </c>
    </row>
    <row r="43" spans="1:19" ht="18.75" hidden="1" x14ac:dyDescent="0.25">
      <c r="A43" s="13" t="str">
        <f t="shared" si="5"/>
        <v>b</v>
      </c>
      <c r="B43" s="5" t="s">
        <v>2</v>
      </c>
      <c r="C43" s="6" t="s">
        <v>6</v>
      </c>
      <c r="D43" s="26">
        <f t="shared" ref="D43" si="135">D55+D67+D79</f>
        <v>0</v>
      </c>
      <c r="E43" s="26"/>
      <c r="F43" s="26">
        <f t="shared" ref="F43" si="136">F55+F67+F79</f>
        <v>0</v>
      </c>
      <c r="G43" s="26">
        <f t="shared" ref="G43:H43" si="137">G55+G67+G79</f>
        <v>0</v>
      </c>
      <c r="H43" s="26">
        <f t="shared" si="137"/>
        <v>0</v>
      </c>
      <c r="I43" s="26">
        <f t="shared" si="9"/>
        <v>0</v>
      </c>
      <c r="J43" s="26">
        <f t="shared" si="10"/>
        <v>0</v>
      </c>
      <c r="K43" s="27" t="e">
        <f t="shared" si="11"/>
        <v>#DIV/0!</v>
      </c>
      <c r="L43" s="26">
        <f t="shared" ref="L43:M43" si="138">L55+L67+L79</f>
        <v>0</v>
      </c>
      <c r="M43" s="26">
        <f t="shared" si="138"/>
        <v>0</v>
      </c>
      <c r="N43" s="26">
        <f t="shared" ref="N43:P43" si="139">N55+N67+N79</f>
        <v>0</v>
      </c>
      <c r="O43" s="26">
        <f t="shared" si="139"/>
        <v>0</v>
      </c>
      <c r="P43" s="26">
        <f t="shared" si="139"/>
        <v>0</v>
      </c>
      <c r="Q43" s="29" t="e">
        <f t="shared" si="14"/>
        <v>#DIV/0!</v>
      </c>
      <c r="R43" s="18"/>
      <c r="S43" s="12" t="s">
        <v>93</v>
      </c>
    </row>
    <row r="44" spans="1:19" ht="18.75" hidden="1" x14ac:dyDescent="0.25">
      <c r="A44" s="13" t="str">
        <f t="shared" si="5"/>
        <v>b</v>
      </c>
      <c r="B44" s="5" t="s">
        <v>2</v>
      </c>
      <c r="C44" s="7" t="s">
        <v>7</v>
      </c>
      <c r="D44" s="26">
        <f t="shared" ref="D44" si="140">D56+D68+D80</f>
        <v>0</v>
      </c>
      <c r="E44" s="26"/>
      <c r="F44" s="26">
        <f t="shared" ref="F44" si="141">F56+F68+F80</f>
        <v>0</v>
      </c>
      <c r="G44" s="26">
        <f t="shared" ref="G44:H44" si="142">G56+G68+G80</f>
        <v>0</v>
      </c>
      <c r="H44" s="26">
        <f t="shared" si="142"/>
        <v>0</v>
      </c>
      <c r="I44" s="26">
        <f t="shared" si="9"/>
        <v>0</v>
      </c>
      <c r="J44" s="26">
        <f t="shared" si="10"/>
        <v>0</v>
      </c>
      <c r="K44" s="27" t="e">
        <f t="shared" si="11"/>
        <v>#DIV/0!</v>
      </c>
      <c r="L44" s="26">
        <f t="shared" ref="L44:M44" si="143">L56+L68+L80</f>
        <v>0</v>
      </c>
      <c r="M44" s="26">
        <f t="shared" si="143"/>
        <v>0</v>
      </c>
      <c r="N44" s="26">
        <f t="shared" ref="N44:P44" si="144">N56+N68+N80</f>
        <v>0</v>
      </c>
      <c r="O44" s="26">
        <f t="shared" si="144"/>
        <v>0</v>
      </c>
      <c r="P44" s="26">
        <f t="shared" si="144"/>
        <v>0</v>
      </c>
      <c r="Q44" s="29" t="e">
        <f t="shared" si="14"/>
        <v>#DIV/0!</v>
      </c>
      <c r="R44" s="18"/>
      <c r="S44" s="12" t="s">
        <v>93</v>
      </c>
    </row>
    <row r="45" spans="1:19" ht="18.75" hidden="1" x14ac:dyDescent="0.25">
      <c r="A45" s="13" t="str">
        <f t="shared" si="5"/>
        <v>b</v>
      </c>
      <c r="B45" s="5" t="s">
        <v>2</v>
      </c>
      <c r="C45" s="7" t="s">
        <v>8</v>
      </c>
      <c r="D45" s="26">
        <f t="shared" ref="D45" si="145">D57+D69+D81</f>
        <v>0</v>
      </c>
      <c r="E45" s="26"/>
      <c r="F45" s="26">
        <f t="shared" ref="F45" si="146">F57+F69+F81</f>
        <v>0</v>
      </c>
      <c r="G45" s="26">
        <f t="shared" ref="G45:H45" si="147">G57+G69+G81</f>
        <v>0</v>
      </c>
      <c r="H45" s="26">
        <f t="shared" si="147"/>
        <v>0</v>
      </c>
      <c r="I45" s="26">
        <f t="shared" si="9"/>
        <v>0</v>
      </c>
      <c r="J45" s="26">
        <f t="shared" si="10"/>
        <v>0</v>
      </c>
      <c r="K45" s="27" t="e">
        <f t="shared" si="11"/>
        <v>#DIV/0!</v>
      </c>
      <c r="L45" s="26">
        <f t="shared" ref="L45:M45" si="148">L57+L69+L81</f>
        <v>0</v>
      </c>
      <c r="M45" s="26">
        <f t="shared" si="148"/>
        <v>0</v>
      </c>
      <c r="N45" s="26">
        <f t="shared" ref="N45:P45" si="149">N57+N69+N81</f>
        <v>0</v>
      </c>
      <c r="O45" s="26">
        <f t="shared" si="149"/>
        <v>0</v>
      </c>
      <c r="P45" s="26">
        <f t="shared" si="149"/>
        <v>0</v>
      </c>
      <c r="Q45" s="29" t="e">
        <f t="shared" si="14"/>
        <v>#DIV/0!</v>
      </c>
      <c r="R45" s="18"/>
      <c r="S45" s="12" t="s">
        <v>93</v>
      </c>
    </row>
    <row r="46" spans="1:19" ht="18.75" x14ac:dyDescent="0.25">
      <c r="A46" s="13" t="str">
        <f t="shared" si="5"/>
        <v>a</v>
      </c>
      <c r="B46" s="5" t="s">
        <v>2</v>
      </c>
      <c r="C46" s="7" t="s">
        <v>9</v>
      </c>
      <c r="D46" s="37">
        <f t="shared" ref="D46" si="150">D58+D70+D82</f>
        <v>0</v>
      </c>
      <c r="E46" s="37"/>
      <c r="F46" s="37">
        <f t="shared" ref="F46" si="151">F58+F70+F82</f>
        <v>35000</v>
      </c>
      <c r="G46" s="37">
        <f t="shared" ref="G46:H46" si="152">G58+G70+G82</f>
        <v>27284</v>
      </c>
      <c r="H46" s="37">
        <f t="shared" si="152"/>
        <v>7274</v>
      </c>
      <c r="I46" s="37">
        <f t="shared" si="9"/>
        <v>34558</v>
      </c>
      <c r="J46" s="44">
        <f t="shared" si="10"/>
        <v>442</v>
      </c>
      <c r="K46" s="45">
        <f t="shared" si="11"/>
        <v>0.98737142857142857</v>
      </c>
      <c r="L46" s="37">
        <f t="shared" ref="L46:M46" si="153">L58+L70+L82</f>
        <v>15000</v>
      </c>
      <c r="M46" s="37">
        <f t="shared" si="153"/>
        <v>35000</v>
      </c>
      <c r="N46" s="37">
        <f t="shared" ref="N46:P46" si="154">N58+N70+N82</f>
        <v>500</v>
      </c>
      <c r="O46" s="37">
        <f t="shared" si="154"/>
        <v>35058</v>
      </c>
      <c r="P46" s="44">
        <f t="shared" si="154"/>
        <v>-58</v>
      </c>
      <c r="Q46" s="46">
        <f t="shared" si="14"/>
        <v>1.0016571428571428</v>
      </c>
      <c r="R46" s="18"/>
      <c r="S46" s="12" t="s">
        <v>93</v>
      </c>
    </row>
    <row r="47" spans="1:19" ht="18.75" x14ac:dyDescent="0.25">
      <c r="A47" s="13" t="str">
        <f t="shared" si="5"/>
        <v>a</v>
      </c>
      <c r="B47" s="5" t="s">
        <v>2</v>
      </c>
      <c r="C47" s="7" t="s">
        <v>10</v>
      </c>
      <c r="D47" s="37">
        <f t="shared" ref="D47" si="155">D59+D71+D83</f>
        <v>0</v>
      </c>
      <c r="E47" s="37"/>
      <c r="F47" s="37">
        <f t="shared" ref="F47" si="156">F59+F71+F83</f>
        <v>11500</v>
      </c>
      <c r="G47" s="37">
        <f t="shared" ref="G47:H47" si="157">G59+G71+G83</f>
        <v>283</v>
      </c>
      <c r="H47" s="37">
        <f t="shared" si="157"/>
        <v>10900</v>
      </c>
      <c r="I47" s="37">
        <f t="shared" si="9"/>
        <v>11183</v>
      </c>
      <c r="J47" s="44">
        <f t="shared" si="10"/>
        <v>317</v>
      </c>
      <c r="K47" s="45">
        <f t="shared" si="11"/>
        <v>0.97243478260869565</v>
      </c>
      <c r="L47" s="37">
        <f t="shared" ref="L47:M47" si="158">L59+L71+L83</f>
        <v>12000</v>
      </c>
      <c r="M47" s="37">
        <f t="shared" si="158"/>
        <v>12500</v>
      </c>
      <c r="N47" s="37">
        <f t="shared" ref="N47:P47" si="159">N59+N71+N83</f>
        <v>1300</v>
      </c>
      <c r="O47" s="37">
        <f t="shared" si="159"/>
        <v>12483</v>
      </c>
      <c r="P47" s="44">
        <f t="shared" si="159"/>
        <v>17</v>
      </c>
      <c r="Q47" s="46">
        <f t="shared" si="14"/>
        <v>0.99863999999999997</v>
      </c>
      <c r="R47" s="18"/>
      <c r="S47" s="12" t="s">
        <v>93</v>
      </c>
    </row>
    <row r="48" spans="1:19" ht="18.75" x14ac:dyDescent="0.25">
      <c r="A48" s="13" t="str">
        <f t="shared" si="5"/>
        <v>a</v>
      </c>
      <c r="B48" s="3" t="s">
        <v>2</v>
      </c>
      <c r="C48" s="4" t="s">
        <v>11</v>
      </c>
      <c r="D48" s="41">
        <f t="shared" ref="D48" si="160">D60+D72+D84</f>
        <v>0</v>
      </c>
      <c r="E48" s="41"/>
      <c r="F48" s="41">
        <f t="shared" ref="F48" si="161">F60+F72+F84</f>
        <v>21400</v>
      </c>
      <c r="G48" s="41">
        <f t="shared" ref="G48:H48" si="162">G60+G72+G84</f>
        <v>1181</v>
      </c>
      <c r="H48" s="41">
        <f t="shared" si="162"/>
        <v>20219</v>
      </c>
      <c r="I48" s="37">
        <f t="shared" si="9"/>
        <v>21400</v>
      </c>
      <c r="J48" s="44">
        <f t="shared" si="10"/>
        <v>0</v>
      </c>
      <c r="K48" s="45">
        <f t="shared" si="11"/>
        <v>1</v>
      </c>
      <c r="L48" s="41">
        <f t="shared" ref="L48:M48" si="163">L60+L72+L84</f>
        <v>20000</v>
      </c>
      <c r="M48" s="41">
        <f t="shared" si="163"/>
        <v>21400</v>
      </c>
      <c r="N48" s="37">
        <f t="shared" ref="N48:P48" si="164">N60+N72+N84</f>
        <v>0</v>
      </c>
      <c r="O48" s="37">
        <f t="shared" si="164"/>
        <v>21400</v>
      </c>
      <c r="P48" s="44">
        <f t="shared" si="164"/>
        <v>0</v>
      </c>
      <c r="Q48" s="46">
        <f t="shared" si="14"/>
        <v>1</v>
      </c>
      <c r="R48" s="18"/>
      <c r="S48" s="12" t="s">
        <v>93</v>
      </c>
    </row>
    <row r="49" spans="1:19" ht="18.75" hidden="1" x14ac:dyDescent="0.25">
      <c r="A49" s="13" t="str">
        <f t="shared" si="5"/>
        <v>b</v>
      </c>
      <c r="B49" s="3" t="s">
        <v>2</v>
      </c>
      <c r="C49" s="4" t="s">
        <v>12</v>
      </c>
      <c r="D49" s="25">
        <f t="shared" ref="D49" si="165">D61+D73+D85</f>
        <v>0</v>
      </c>
      <c r="E49" s="25"/>
      <c r="F49" s="25">
        <f t="shared" ref="F49" si="166">F61+F73+F85</f>
        <v>0</v>
      </c>
      <c r="G49" s="25">
        <f t="shared" ref="G49:H49" si="167">G61+G73+G85</f>
        <v>0</v>
      </c>
      <c r="H49" s="25">
        <f t="shared" si="167"/>
        <v>0</v>
      </c>
      <c r="I49" s="26">
        <f t="shared" si="9"/>
        <v>0</v>
      </c>
      <c r="J49" s="26">
        <f t="shared" si="10"/>
        <v>0</v>
      </c>
      <c r="K49" s="27" t="e">
        <f t="shared" si="11"/>
        <v>#DIV/0!</v>
      </c>
      <c r="L49" s="25">
        <f t="shared" ref="L49:M49" si="168">L61+L73+L85</f>
        <v>0</v>
      </c>
      <c r="M49" s="25">
        <f t="shared" si="168"/>
        <v>0</v>
      </c>
      <c r="N49" s="25">
        <f t="shared" ref="N49:P49" si="169">N61+N73+N85</f>
        <v>0</v>
      </c>
      <c r="O49" s="25">
        <f t="shared" si="169"/>
        <v>0</v>
      </c>
      <c r="P49" s="25">
        <f t="shared" si="169"/>
        <v>0</v>
      </c>
      <c r="Q49" s="28" t="e">
        <f t="shared" si="14"/>
        <v>#DIV/0!</v>
      </c>
      <c r="R49" s="17"/>
      <c r="S49" s="12" t="s">
        <v>93</v>
      </c>
    </row>
    <row r="50" spans="1:19" ht="18.75" hidden="1" x14ac:dyDescent="0.25">
      <c r="A50" s="13" t="str">
        <f t="shared" si="5"/>
        <v>b</v>
      </c>
      <c r="B50" s="3" t="s">
        <v>2</v>
      </c>
      <c r="C50" s="4" t="s">
        <v>13</v>
      </c>
      <c r="D50" s="25">
        <f t="shared" ref="D50" si="170">D62+D74+D86</f>
        <v>0</v>
      </c>
      <c r="E50" s="25"/>
      <c r="F50" s="25">
        <f t="shared" ref="F50" si="171">F62+F74+F86</f>
        <v>0</v>
      </c>
      <c r="G50" s="25">
        <f t="shared" ref="G50:H50" si="172">G62+G74+G86</f>
        <v>0</v>
      </c>
      <c r="H50" s="25">
        <f t="shared" si="172"/>
        <v>0</v>
      </c>
      <c r="I50" s="26">
        <f t="shared" si="9"/>
        <v>0</v>
      </c>
      <c r="J50" s="26">
        <f t="shared" si="10"/>
        <v>0</v>
      </c>
      <c r="K50" s="27" t="e">
        <f t="shared" si="11"/>
        <v>#DIV/0!</v>
      </c>
      <c r="L50" s="25">
        <f t="shared" ref="L50:M50" si="173">L62+L74+L86</f>
        <v>0</v>
      </c>
      <c r="M50" s="25">
        <f t="shared" si="173"/>
        <v>0</v>
      </c>
      <c r="N50" s="25">
        <f t="shared" ref="N50:P50" si="174">N62+N74+N86</f>
        <v>0</v>
      </c>
      <c r="O50" s="25">
        <f t="shared" si="174"/>
        <v>0</v>
      </c>
      <c r="P50" s="25">
        <f t="shared" si="174"/>
        <v>0</v>
      </c>
      <c r="Q50" s="28" t="e">
        <f t="shared" si="14"/>
        <v>#DIV/0!</v>
      </c>
      <c r="R50" s="17"/>
      <c r="S50" s="12" t="s">
        <v>93</v>
      </c>
    </row>
    <row r="51" spans="1:19" ht="36" x14ac:dyDescent="0.25">
      <c r="A51" s="13" t="str">
        <f t="shared" si="5"/>
        <v>a</v>
      </c>
      <c r="B51" s="19" t="s">
        <v>103</v>
      </c>
      <c r="C51" s="20" t="s">
        <v>15</v>
      </c>
      <c r="D51" s="37">
        <f t="shared" ref="D51:H51" si="175">D52+D60+D61+D62</f>
        <v>1296</v>
      </c>
      <c r="E51" s="37"/>
      <c r="F51" s="37">
        <f t="shared" si="175"/>
        <v>2038900</v>
      </c>
      <c r="G51" s="37">
        <f t="shared" si="175"/>
        <v>965493</v>
      </c>
      <c r="H51" s="37">
        <f t="shared" si="175"/>
        <v>609343</v>
      </c>
      <c r="I51" s="37">
        <f t="shared" si="9"/>
        <v>1574836</v>
      </c>
      <c r="J51" s="44">
        <f t="shared" si="10"/>
        <v>464064</v>
      </c>
      <c r="K51" s="45">
        <f t="shared" si="11"/>
        <v>0.7723949188287802</v>
      </c>
      <c r="L51" s="40">
        <f t="shared" ref="L51:M51" si="176">L52+L60+L61+L62</f>
        <v>2705000</v>
      </c>
      <c r="M51" s="40">
        <f t="shared" si="176"/>
        <v>2705000</v>
      </c>
      <c r="N51" s="37">
        <f t="shared" ref="N51:P51" si="177">N52+N60+N61+N62</f>
        <v>620000</v>
      </c>
      <c r="O51" s="37">
        <f t="shared" si="177"/>
        <v>2194836</v>
      </c>
      <c r="P51" s="44">
        <f t="shared" si="177"/>
        <v>510164</v>
      </c>
      <c r="Q51" s="46">
        <f t="shared" si="14"/>
        <v>0.8113996303142329</v>
      </c>
      <c r="R51" s="18"/>
      <c r="S51" s="12" t="s">
        <v>93</v>
      </c>
    </row>
    <row r="52" spans="1:19" ht="18.75" x14ac:dyDescent="0.25">
      <c r="A52" s="13" t="str">
        <f t="shared" si="5"/>
        <v>a</v>
      </c>
      <c r="B52" s="3" t="s">
        <v>2</v>
      </c>
      <c r="C52" s="4" t="s">
        <v>3</v>
      </c>
      <c r="D52" s="41">
        <f t="shared" ref="D52:H52" si="178">D53+D54+D55+D56+D57+D58+D59</f>
        <v>1296</v>
      </c>
      <c r="E52" s="41"/>
      <c r="F52" s="41">
        <f t="shared" si="178"/>
        <v>2018900</v>
      </c>
      <c r="G52" s="41">
        <f t="shared" si="178"/>
        <v>964312</v>
      </c>
      <c r="H52" s="41">
        <f t="shared" si="178"/>
        <v>590524</v>
      </c>
      <c r="I52" s="37">
        <f t="shared" si="9"/>
        <v>1554836</v>
      </c>
      <c r="J52" s="44">
        <f t="shared" si="10"/>
        <v>464064</v>
      </c>
      <c r="K52" s="45">
        <f t="shared" si="11"/>
        <v>0.7701401753430086</v>
      </c>
      <c r="L52" s="41">
        <f t="shared" ref="L52:M52" si="179">L53+L54+L55+L56+L57+L58+L59</f>
        <v>2685000</v>
      </c>
      <c r="M52" s="41">
        <f t="shared" si="179"/>
        <v>2685000</v>
      </c>
      <c r="N52" s="41">
        <f t="shared" ref="N52:P52" si="180">N53+N54+N55+N56+N57+N58+N59</f>
        <v>620000</v>
      </c>
      <c r="O52" s="41">
        <f t="shared" si="180"/>
        <v>2174836</v>
      </c>
      <c r="P52" s="47">
        <f t="shared" si="180"/>
        <v>510164</v>
      </c>
      <c r="Q52" s="48">
        <f t="shared" si="14"/>
        <v>0.80999478584729978</v>
      </c>
      <c r="R52" s="17"/>
      <c r="S52" s="12" t="s">
        <v>93</v>
      </c>
    </row>
    <row r="53" spans="1:19" ht="18.75" x14ac:dyDescent="0.25">
      <c r="A53" s="13" t="str">
        <f t="shared" si="5"/>
        <v>a</v>
      </c>
      <c r="B53" s="5" t="s">
        <v>2</v>
      </c>
      <c r="C53" s="6" t="s">
        <v>4</v>
      </c>
      <c r="D53" s="37"/>
      <c r="E53" s="37"/>
      <c r="F53" s="37">
        <v>1684900</v>
      </c>
      <c r="G53" s="37">
        <v>751533</v>
      </c>
      <c r="H53" s="37">
        <v>461850</v>
      </c>
      <c r="I53" s="37">
        <f t="shared" si="9"/>
        <v>1213383</v>
      </c>
      <c r="J53" s="44">
        <f t="shared" si="10"/>
        <v>471517</v>
      </c>
      <c r="K53" s="45">
        <f t="shared" si="11"/>
        <v>0.72015134429342986</v>
      </c>
      <c r="L53" s="42">
        <v>2285000</v>
      </c>
      <c r="M53" s="42">
        <v>2280000</v>
      </c>
      <c r="N53" s="37">
        <v>500000</v>
      </c>
      <c r="O53" s="37">
        <f t="shared" ref="O53:O62" si="181">I53+N53</f>
        <v>1713383</v>
      </c>
      <c r="P53" s="44">
        <f t="shared" ref="P53:P62" si="182">M53-O53</f>
        <v>566617</v>
      </c>
      <c r="Q53" s="46">
        <f t="shared" si="14"/>
        <v>0.75148377192982452</v>
      </c>
      <c r="R53" s="18"/>
      <c r="S53" s="12" t="s">
        <v>93</v>
      </c>
    </row>
    <row r="54" spans="1:19" ht="18.75" x14ac:dyDescent="0.25">
      <c r="A54" s="13" t="str">
        <f t="shared" si="5"/>
        <v>a</v>
      </c>
      <c r="B54" s="5" t="s">
        <v>2</v>
      </c>
      <c r="C54" s="6" t="s">
        <v>5</v>
      </c>
      <c r="D54" s="37">
        <v>1296</v>
      </c>
      <c r="E54" s="37"/>
      <c r="F54" s="37">
        <v>309000</v>
      </c>
      <c r="G54" s="37">
        <v>196453</v>
      </c>
      <c r="H54" s="37">
        <v>120000</v>
      </c>
      <c r="I54" s="37">
        <f t="shared" si="9"/>
        <v>316453</v>
      </c>
      <c r="J54" s="44">
        <f t="shared" si="10"/>
        <v>-7453</v>
      </c>
      <c r="K54" s="45">
        <f t="shared" si="11"/>
        <v>1.0241197411003236</v>
      </c>
      <c r="L54" s="42">
        <v>380000</v>
      </c>
      <c r="M54" s="42">
        <v>380000</v>
      </c>
      <c r="N54" s="37">
        <v>120000</v>
      </c>
      <c r="O54" s="37">
        <f t="shared" si="181"/>
        <v>436453</v>
      </c>
      <c r="P54" s="44">
        <f t="shared" si="182"/>
        <v>-56453</v>
      </c>
      <c r="Q54" s="46">
        <f t="shared" si="14"/>
        <v>1.1485605263157894</v>
      </c>
      <c r="R54" s="18"/>
      <c r="S54" s="12" t="s">
        <v>93</v>
      </c>
    </row>
    <row r="55" spans="1:19" ht="18.75" hidden="1" x14ac:dyDescent="0.25">
      <c r="A55" s="13" t="str">
        <f t="shared" si="5"/>
        <v>b</v>
      </c>
      <c r="B55" s="5" t="s">
        <v>2</v>
      </c>
      <c r="C55" s="6" t="s">
        <v>6</v>
      </c>
      <c r="D55" s="26"/>
      <c r="E55" s="26"/>
      <c r="F55" s="26"/>
      <c r="G55" s="26"/>
      <c r="H55" s="26"/>
      <c r="I55" s="26">
        <f t="shared" si="9"/>
        <v>0</v>
      </c>
      <c r="J55" s="26">
        <f t="shared" si="10"/>
        <v>0</v>
      </c>
      <c r="K55" s="27" t="e">
        <f t="shared" si="11"/>
        <v>#DIV/0!</v>
      </c>
      <c r="L55" s="31"/>
      <c r="M55" s="31"/>
      <c r="N55" s="26"/>
      <c r="O55" s="26">
        <f t="shared" si="181"/>
        <v>0</v>
      </c>
      <c r="P55" s="26">
        <f t="shared" si="182"/>
        <v>0</v>
      </c>
      <c r="Q55" s="29" t="e">
        <f t="shared" si="14"/>
        <v>#DIV/0!</v>
      </c>
      <c r="R55" s="18"/>
      <c r="S55" s="12" t="s">
        <v>93</v>
      </c>
    </row>
    <row r="56" spans="1:19" ht="18.75" hidden="1" x14ac:dyDescent="0.25">
      <c r="A56" s="13" t="str">
        <f t="shared" si="5"/>
        <v>b</v>
      </c>
      <c r="B56" s="5" t="s">
        <v>2</v>
      </c>
      <c r="C56" s="7" t="s">
        <v>7</v>
      </c>
      <c r="D56" s="26"/>
      <c r="E56" s="26"/>
      <c r="F56" s="26"/>
      <c r="G56" s="26"/>
      <c r="H56" s="26"/>
      <c r="I56" s="26">
        <f t="shared" si="9"/>
        <v>0</v>
      </c>
      <c r="J56" s="26">
        <f t="shared" si="10"/>
        <v>0</v>
      </c>
      <c r="K56" s="27" t="e">
        <f t="shared" si="11"/>
        <v>#DIV/0!</v>
      </c>
      <c r="L56" s="31"/>
      <c r="M56" s="31"/>
      <c r="N56" s="26"/>
      <c r="O56" s="26">
        <f t="shared" si="181"/>
        <v>0</v>
      </c>
      <c r="P56" s="26">
        <f t="shared" si="182"/>
        <v>0</v>
      </c>
      <c r="Q56" s="29" t="e">
        <f t="shared" si="14"/>
        <v>#DIV/0!</v>
      </c>
      <c r="R56" s="18"/>
      <c r="S56" s="12" t="s">
        <v>93</v>
      </c>
    </row>
    <row r="57" spans="1:19" ht="18.75" hidden="1" x14ac:dyDescent="0.25">
      <c r="A57" s="13" t="str">
        <f t="shared" si="5"/>
        <v>b</v>
      </c>
      <c r="B57" s="5" t="s">
        <v>2</v>
      </c>
      <c r="C57" s="7" t="s">
        <v>8</v>
      </c>
      <c r="D57" s="26"/>
      <c r="E57" s="26"/>
      <c r="F57" s="26"/>
      <c r="G57" s="26"/>
      <c r="H57" s="26"/>
      <c r="I57" s="26">
        <f t="shared" si="9"/>
        <v>0</v>
      </c>
      <c r="J57" s="26">
        <f t="shared" si="10"/>
        <v>0</v>
      </c>
      <c r="K57" s="27" t="e">
        <f t="shared" si="11"/>
        <v>#DIV/0!</v>
      </c>
      <c r="L57" s="31"/>
      <c r="M57" s="31"/>
      <c r="N57" s="26"/>
      <c r="O57" s="26">
        <f t="shared" si="181"/>
        <v>0</v>
      </c>
      <c r="P57" s="26">
        <f t="shared" si="182"/>
        <v>0</v>
      </c>
      <c r="Q57" s="29" t="e">
        <f t="shared" si="14"/>
        <v>#DIV/0!</v>
      </c>
      <c r="R57" s="18"/>
      <c r="S57" s="12" t="s">
        <v>93</v>
      </c>
    </row>
    <row r="58" spans="1:19" ht="18.75" x14ac:dyDescent="0.25">
      <c r="A58" s="13" t="str">
        <f t="shared" si="5"/>
        <v>a</v>
      </c>
      <c r="B58" s="5" t="s">
        <v>2</v>
      </c>
      <c r="C58" s="7" t="s">
        <v>9</v>
      </c>
      <c r="D58" s="37"/>
      <c r="E58" s="37"/>
      <c r="F58" s="37">
        <v>20000</v>
      </c>
      <c r="G58" s="37">
        <v>16226</v>
      </c>
      <c r="H58" s="37">
        <v>3774</v>
      </c>
      <c r="I58" s="37">
        <f t="shared" si="9"/>
        <v>20000</v>
      </c>
      <c r="J58" s="44">
        <f t="shared" si="10"/>
        <v>0</v>
      </c>
      <c r="K58" s="45">
        <f t="shared" si="11"/>
        <v>1</v>
      </c>
      <c r="L58" s="42">
        <v>15000</v>
      </c>
      <c r="M58" s="42">
        <v>20000</v>
      </c>
      <c r="N58" s="37"/>
      <c r="O58" s="37">
        <f t="shared" si="181"/>
        <v>20000</v>
      </c>
      <c r="P58" s="44">
        <f t="shared" si="182"/>
        <v>0</v>
      </c>
      <c r="Q58" s="46">
        <f t="shared" si="14"/>
        <v>1</v>
      </c>
      <c r="R58" s="18"/>
      <c r="S58" s="12" t="s">
        <v>93</v>
      </c>
    </row>
    <row r="59" spans="1:19" ht="18.75" x14ac:dyDescent="0.25">
      <c r="A59" s="13" t="str">
        <f t="shared" si="5"/>
        <v>a</v>
      </c>
      <c r="B59" s="5" t="s">
        <v>2</v>
      </c>
      <c r="C59" s="7" t="s">
        <v>10</v>
      </c>
      <c r="D59" s="37"/>
      <c r="E59" s="37"/>
      <c r="F59" s="37">
        <v>5000</v>
      </c>
      <c r="G59" s="37">
        <v>100</v>
      </c>
      <c r="H59" s="37">
        <v>4900</v>
      </c>
      <c r="I59" s="37">
        <f t="shared" si="9"/>
        <v>5000</v>
      </c>
      <c r="J59" s="44">
        <f t="shared" si="10"/>
        <v>0</v>
      </c>
      <c r="K59" s="45">
        <f t="shared" si="11"/>
        <v>1</v>
      </c>
      <c r="L59" s="42">
        <v>5000</v>
      </c>
      <c r="M59" s="42">
        <v>5000</v>
      </c>
      <c r="N59" s="37"/>
      <c r="O59" s="37">
        <f t="shared" si="181"/>
        <v>5000</v>
      </c>
      <c r="P59" s="44">
        <f t="shared" si="182"/>
        <v>0</v>
      </c>
      <c r="Q59" s="46">
        <f t="shared" si="14"/>
        <v>1</v>
      </c>
      <c r="R59" s="18"/>
      <c r="S59" s="12" t="s">
        <v>93</v>
      </c>
    </row>
    <row r="60" spans="1:19" ht="18.75" x14ac:dyDescent="0.25">
      <c r="A60" s="13" t="str">
        <f t="shared" si="5"/>
        <v>a</v>
      </c>
      <c r="B60" s="5" t="s">
        <v>2</v>
      </c>
      <c r="C60" s="4" t="s">
        <v>11</v>
      </c>
      <c r="D60" s="41"/>
      <c r="E60" s="41"/>
      <c r="F60" s="41">
        <v>20000</v>
      </c>
      <c r="G60" s="41">
        <v>1181</v>
      </c>
      <c r="H60" s="41">
        <v>18819</v>
      </c>
      <c r="I60" s="37">
        <f t="shared" si="9"/>
        <v>20000</v>
      </c>
      <c r="J60" s="44">
        <f t="shared" si="10"/>
        <v>0</v>
      </c>
      <c r="K60" s="45">
        <f t="shared" si="11"/>
        <v>1</v>
      </c>
      <c r="L60" s="41">
        <v>20000</v>
      </c>
      <c r="M60" s="41">
        <v>20000</v>
      </c>
      <c r="N60" s="41"/>
      <c r="O60" s="41">
        <f t="shared" si="181"/>
        <v>20000</v>
      </c>
      <c r="P60" s="47">
        <f t="shared" si="182"/>
        <v>0</v>
      </c>
      <c r="Q60" s="48">
        <f t="shared" si="14"/>
        <v>1</v>
      </c>
      <c r="R60" s="17"/>
      <c r="S60" s="12" t="s">
        <v>93</v>
      </c>
    </row>
    <row r="61" spans="1:19" ht="18.75" hidden="1" x14ac:dyDescent="0.25">
      <c r="A61" s="13" t="str">
        <f t="shared" si="5"/>
        <v>b</v>
      </c>
      <c r="B61" s="5" t="s">
        <v>2</v>
      </c>
      <c r="C61" s="4" t="s">
        <v>12</v>
      </c>
      <c r="D61" s="25"/>
      <c r="E61" s="25"/>
      <c r="F61" s="25">
        <v>0</v>
      </c>
      <c r="G61" s="25"/>
      <c r="H61" s="25"/>
      <c r="I61" s="26">
        <f t="shared" si="9"/>
        <v>0</v>
      </c>
      <c r="J61" s="26">
        <f t="shared" si="10"/>
        <v>0</v>
      </c>
      <c r="K61" s="27" t="e">
        <f t="shared" si="11"/>
        <v>#DIV/0!</v>
      </c>
      <c r="L61" s="25">
        <v>0</v>
      </c>
      <c r="M61" s="25">
        <v>0</v>
      </c>
      <c r="N61" s="25"/>
      <c r="O61" s="25">
        <f t="shared" si="181"/>
        <v>0</v>
      </c>
      <c r="P61" s="25">
        <f t="shared" si="182"/>
        <v>0</v>
      </c>
      <c r="Q61" s="28" t="e">
        <f t="shared" si="14"/>
        <v>#DIV/0!</v>
      </c>
      <c r="R61" s="17"/>
      <c r="S61" s="12" t="s">
        <v>93</v>
      </c>
    </row>
    <row r="62" spans="1:19" ht="18.75" hidden="1" x14ac:dyDescent="0.25">
      <c r="A62" s="13" t="str">
        <f t="shared" si="5"/>
        <v>b</v>
      </c>
      <c r="B62" s="5" t="s">
        <v>2</v>
      </c>
      <c r="C62" s="4" t="s">
        <v>13</v>
      </c>
      <c r="D62" s="25"/>
      <c r="E62" s="25"/>
      <c r="F62" s="25">
        <v>0</v>
      </c>
      <c r="G62" s="25"/>
      <c r="H62" s="25"/>
      <c r="I62" s="26">
        <f t="shared" si="9"/>
        <v>0</v>
      </c>
      <c r="J62" s="26">
        <f t="shared" si="10"/>
        <v>0</v>
      </c>
      <c r="K62" s="27" t="e">
        <f t="shared" si="11"/>
        <v>#DIV/0!</v>
      </c>
      <c r="L62" s="25">
        <v>0</v>
      </c>
      <c r="M62" s="25">
        <v>0</v>
      </c>
      <c r="N62" s="25"/>
      <c r="O62" s="25">
        <f t="shared" si="181"/>
        <v>0</v>
      </c>
      <c r="P62" s="25">
        <f t="shared" si="182"/>
        <v>0</v>
      </c>
      <c r="Q62" s="28" t="e">
        <f t="shared" si="14"/>
        <v>#DIV/0!</v>
      </c>
      <c r="R62" s="17"/>
      <c r="S62" s="12" t="s">
        <v>93</v>
      </c>
    </row>
    <row r="63" spans="1:19" ht="36" x14ac:dyDescent="0.25">
      <c r="A63" s="13" t="str">
        <f t="shared" si="5"/>
        <v>a</v>
      </c>
      <c r="B63" s="19" t="s">
        <v>104</v>
      </c>
      <c r="C63" s="20" t="s">
        <v>16</v>
      </c>
      <c r="D63" s="37">
        <f t="shared" ref="D63:F63" si="183">D64+D72+D73+D74</f>
        <v>0</v>
      </c>
      <c r="E63" s="37"/>
      <c r="F63" s="37">
        <f t="shared" si="183"/>
        <v>70000</v>
      </c>
      <c r="G63" s="37">
        <f t="shared" ref="G63:H63" si="184">G64+G72+G73+G74</f>
        <v>25640</v>
      </c>
      <c r="H63" s="37">
        <f t="shared" si="184"/>
        <v>30000</v>
      </c>
      <c r="I63" s="37">
        <f t="shared" si="9"/>
        <v>55640</v>
      </c>
      <c r="J63" s="44">
        <f t="shared" si="10"/>
        <v>14360</v>
      </c>
      <c r="K63" s="45">
        <f t="shared" si="11"/>
        <v>0.79485714285714282</v>
      </c>
      <c r="L63" s="40">
        <f t="shared" ref="L63:M63" si="185">L64+L72+L73+L74</f>
        <v>100000</v>
      </c>
      <c r="M63" s="40">
        <f t="shared" si="185"/>
        <v>100000</v>
      </c>
      <c r="N63" s="37">
        <f t="shared" ref="N63" si="186">N64+N72+N73+N74</f>
        <v>44360</v>
      </c>
      <c r="O63" s="37">
        <f t="shared" ref="O63" si="187">O64+O72+O73+O74</f>
        <v>100000</v>
      </c>
      <c r="P63" s="44">
        <f t="shared" ref="P63" si="188">P64+P72+P73+P74</f>
        <v>0</v>
      </c>
      <c r="Q63" s="46">
        <f t="shared" si="14"/>
        <v>1</v>
      </c>
      <c r="R63" s="18"/>
      <c r="S63" s="12" t="s">
        <v>93</v>
      </c>
    </row>
    <row r="64" spans="1:19" ht="18.75" x14ac:dyDescent="0.25">
      <c r="A64" s="13" t="str">
        <f t="shared" si="5"/>
        <v>a</v>
      </c>
      <c r="B64" s="3" t="s">
        <v>2</v>
      </c>
      <c r="C64" s="4" t="s">
        <v>3</v>
      </c>
      <c r="D64" s="41">
        <f t="shared" ref="D64:H64" si="189">D65+D66+D67+D68+D69+D70+D71</f>
        <v>0</v>
      </c>
      <c r="E64" s="41"/>
      <c r="F64" s="41">
        <f t="shared" si="189"/>
        <v>70000</v>
      </c>
      <c r="G64" s="41">
        <f t="shared" si="189"/>
        <v>25640</v>
      </c>
      <c r="H64" s="41">
        <f t="shared" si="189"/>
        <v>30000</v>
      </c>
      <c r="I64" s="37">
        <f t="shared" si="9"/>
        <v>55640</v>
      </c>
      <c r="J64" s="44">
        <f t="shared" si="10"/>
        <v>14360</v>
      </c>
      <c r="K64" s="45">
        <f t="shared" si="11"/>
        <v>0.79485714285714282</v>
      </c>
      <c r="L64" s="41">
        <f t="shared" ref="L64:M64" si="190">L65+L66+L67+L68+L69+L70+L71</f>
        <v>100000</v>
      </c>
      <c r="M64" s="41">
        <f t="shared" si="190"/>
        <v>100000</v>
      </c>
      <c r="N64" s="41">
        <f t="shared" ref="N64:P64" si="191">N65+N66+N67+N68+N69+N70+N71</f>
        <v>44360</v>
      </c>
      <c r="O64" s="41">
        <f t="shared" si="191"/>
        <v>100000</v>
      </c>
      <c r="P64" s="47">
        <f t="shared" si="191"/>
        <v>0</v>
      </c>
      <c r="Q64" s="48">
        <f t="shared" si="14"/>
        <v>1</v>
      </c>
      <c r="R64" s="17"/>
      <c r="S64" s="12" t="s">
        <v>93</v>
      </c>
    </row>
    <row r="65" spans="1:19" ht="18.75" hidden="1" x14ac:dyDescent="0.25">
      <c r="A65" s="13" t="str">
        <f t="shared" si="5"/>
        <v>b</v>
      </c>
      <c r="B65" s="5" t="s">
        <v>2</v>
      </c>
      <c r="C65" s="6" t="s">
        <v>4</v>
      </c>
      <c r="D65" s="26"/>
      <c r="E65" s="26"/>
      <c r="F65" s="26">
        <v>0</v>
      </c>
      <c r="G65" s="26"/>
      <c r="H65" s="26"/>
      <c r="I65" s="26">
        <f t="shared" si="9"/>
        <v>0</v>
      </c>
      <c r="J65" s="26">
        <f t="shared" si="10"/>
        <v>0</v>
      </c>
      <c r="K65" s="27" t="e">
        <f t="shared" si="11"/>
        <v>#DIV/0!</v>
      </c>
      <c r="L65" s="31">
        <v>0</v>
      </c>
      <c r="M65" s="31">
        <v>0</v>
      </c>
      <c r="N65" s="26"/>
      <c r="O65" s="26">
        <f t="shared" ref="O65:O74" si="192">I65+N65</f>
        <v>0</v>
      </c>
      <c r="P65" s="26">
        <f t="shared" ref="P65:P74" si="193">M65-O65</f>
        <v>0</v>
      </c>
      <c r="Q65" s="29" t="e">
        <f t="shared" si="14"/>
        <v>#DIV/0!</v>
      </c>
      <c r="R65" s="18"/>
      <c r="S65" s="12" t="s">
        <v>93</v>
      </c>
    </row>
    <row r="66" spans="1:19" ht="18.75" x14ac:dyDescent="0.25">
      <c r="A66" s="13" t="str">
        <f t="shared" si="5"/>
        <v>a</v>
      </c>
      <c r="B66" s="5" t="s">
        <v>2</v>
      </c>
      <c r="C66" s="6" t="s">
        <v>5</v>
      </c>
      <c r="D66" s="37"/>
      <c r="E66" s="37"/>
      <c r="F66" s="37">
        <v>70000</v>
      </c>
      <c r="G66" s="37">
        <v>25640</v>
      </c>
      <c r="H66" s="37">
        <v>30000</v>
      </c>
      <c r="I66" s="37">
        <f t="shared" si="9"/>
        <v>55640</v>
      </c>
      <c r="J66" s="44">
        <f t="shared" si="10"/>
        <v>14360</v>
      </c>
      <c r="K66" s="45">
        <f t="shared" si="11"/>
        <v>0.79485714285714282</v>
      </c>
      <c r="L66" s="42">
        <v>100000</v>
      </c>
      <c r="M66" s="42">
        <v>100000</v>
      </c>
      <c r="N66" s="37">
        <v>44360</v>
      </c>
      <c r="O66" s="37">
        <f t="shared" si="192"/>
        <v>100000</v>
      </c>
      <c r="P66" s="44">
        <f t="shared" si="193"/>
        <v>0</v>
      </c>
      <c r="Q66" s="46">
        <f t="shared" si="14"/>
        <v>1</v>
      </c>
      <c r="R66" s="18"/>
      <c r="S66" s="12" t="s">
        <v>93</v>
      </c>
    </row>
    <row r="67" spans="1:19" ht="18.75" hidden="1" x14ac:dyDescent="0.25">
      <c r="A67" s="13" t="str">
        <f t="shared" si="5"/>
        <v>b</v>
      </c>
      <c r="B67" s="5" t="s">
        <v>2</v>
      </c>
      <c r="C67" s="6" t="s">
        <v>6</v>
      </c>
      <c r="D67" s="26"/>
      <c r="E67" s="26"/>
      <c r="F67" s="26">
        <v>0</v>
      </c>
      <c r="G67" s="26"/>
      <c r="H67" s="26"/>
      <c r="I67" s="26">
        <f t="shared" si="9"/>
        <v>0</v>
      </c>
      <c r="J67" s="26">
        <f t="shared" si="10"/>
        <v>0</v>
      </c>
      <c r="K67" s="27" t="e">
        <f t="shared" si="11"/>
        <v>#DIV/0!</v>
      </c>
      <c r="L67" s="31"/>
      <c r="M67" s="31"/>
      <c r="N67" s="26"/>
      <c r="O67" s="26">
        <f t="shared" si="192"/>
        <v>0</v>
      </c>
      <c r="P67" s="26">
        <f t="shared" si="193"/>
        <v>0</v>
      </c>
      <c r="Q67" s="29" t="e">
        <f t="shared" si="14"/>
        <v>#DIV/0!</v>
      </c>
      <c r="R67" s="18"/>
      <c r="S67" s="12" t="s">
        <v>93</v>
      </c>
    </row>
    <row r="68" spans="1:19" ht="18.75" hidden="1" x14ac:dyDescent="0.25">
      <c r="A68" s="13" t="str">
        <f t="shared" ref="A68:A131" si="194">IF((F68+G68+D68+I68+L68+M68+N68+O68)&gt;0,"a","b")</f>
        <v>b</v>
      </c>
      <c r="B68" s="5" t="s">
        <v>2</v>
      </c>
      <c r="C68" s="7" t="s">
        <v>7</v>
      </c>
      <c r="D68" s="26"/>
      <c r="E68" s="26"/>
      <c r="F68" s="26">
        <v>0</v>
      </c>
      <c r="G68" s="26"/>
      <c r="H68" s="26"/>
      <c r="I68" s="26">
        <f t="shared" ref="I68:I131" si="195">G68+H68</f>
        <v>0</v>
      </c>
      <c r="J68" s="26">
        <f t="shared" ref="J68:J131" si="196">F68-I68</f>
        <v>0</v>
      </c>
      <c r="K68" s="27" t="e">
        <f t="shared" ref="K68:K131" si="197">I68/F68</f>
        <v>#DIV/0!</v>
      </c>
      <c r="L68" s="31">
        <v>0</v>
      </c>
      <c r="M68" s="31">
        <v>0</v>
      </c>
      <c r="N68" s="26"/>
      <c r="O68" s="26">
        <f t="shared" si="192"/>
        <v>0</v>
      </c>
      <c r="P68" s="26">
        <f t="shared" si="193"/>
        <v>0</v>
      </c>
      <c r="Q68" s="29" t="e">
        <f t="shared" ref="Q68:Q131" si="198">O68/M68</f>
        <v>#DIV/0!</v>
      </c>
      <c r="R68" s="18"/>
      <c r="S68" s="12" t="s">
        <v>93</v>
      </c>
    </row>
    <row r="69" spans="1:19" ht="18.75" hidden="1" x14ac:dyDescent="0.25">
      <c r="A69" s="13" t="str">
        <f t="shared" si="194"/>
        <v>b</v>
      </c>
      <c r="B69" s="5" t="s">
        <v>2</v>
      </c>
      <c r="C69" s="7" t="s">
        <v>8</v>
      </c>
      <c r="D69" s="26"/>
      <c r="E69" s="26"/>
      <c r="F69" s="26">
        <v>0</v>
      </c>
      <c r="G69" s="26"/>
      <c r="H69" s="26"/>
      <c r="I69" s="26">
        <f t="shared" si="195"/>
        <v>0</v>
      </c>
      <c r="J69" s="26">
        <f t="shared" si="196"/>
        <v>0</v>
      </c>
      <c r="K69" s="27" t="e">
        <f t="shared" si="197"/>
        <v>#DIV/0!</v>
      </c>
      <c r="L69" s="31">
        <v>0</v>
      </c>
      <c r="M69" s="31">
        <v>0</v>
      </c>
      <c r="N69" s="26"/>
      <c r="O69" s="26">
        <f t="shared" si="192"/>
        <v>0</v>
      </c>
      <c r="P69" s="26">
        <f t="shared" si="193"/>
        <v>0</v>
      </c>
      <c r="Q69" s="29" t="e">
        <f t="shared" si="198"/>
        <v>#DIV/0!</v>
      </c>
      <c r="R69" s="18"/>
      <c r="S69" s="12" t="s">
        <v>93</v>
      </c>
    </row>
    <row r="70" spans="1:19" ht="18.75" hidden="1" x14ac:dyDescent="0.25">
      <c r="A70" s="13" t="str">
        <f t="shared" si="194"/>
        <v>b</v>
      </c>
      <c r="B70" s="5" t="s">
        <v>2</v>
      </c>
      <c r="C70" s="7" t="s">
        <v>9</v>
      </c>
      <c r="D70" s="26"/>
      <c r="E70" s="26"/>
      <c r="F70" s="26">
        <v>0</v>
      </c>
      <c r="G70" s="26"/>
      <c r="H70" s="26"/>
      <c r="I70" s="26">
        <f t="shared" si="195"/>
        <v>0</v>
      </c>
      <c r="J70" s="26">
        <f t="shared" si="196"/>
        <v>0</v>
      </c>
      <c r="K70" s="27" t="e">
        <f t="shared" si="197"/>
        <v>#DIV/0!</v>
      </c>
      <c r="L70" s="31">
        <v>0</v>
      </c>
      <c r="M70" s="31">
        <v>0</v>
      </c>
      <c r="N70" s="26"/>
      <c r="O70" s="26">
        <f t="shared" si="192"/>
        <v>0</v>
      </c>
      <c r="P70" s="26">
        <f t="shared" si="193"/>
        <v>0</v>
      </c>
      <c r="Q70" s="29" t="e">
        <f t="shared" si="198"/>
        <v>#DIV/0!</v>
      </c>
      <c r="R70" s="18"/>
      <c r="S70" s="12" t="s">
        <v>93</v>
      </c>
    </row>
    <row r="71" spans="1:19" ht="18.75" hidden="1" x14ac:dyDescent="0.25">
      <c r="A71" s="13" t="str">
        <f t="shared" si="194"/>
        <v>b</v>
      </c>
      <c r="B71" s="5" t="s">
        <v>2</v>
      </c>
      <c r="C71" s="7" t="s">
        <v>10</v>
      </c>
      <c r="D71" s="26"/>
      <c r="E71" s="26"/>
      <c r="F71" s="26">
        <v>0</v>
      </c>
      <c r="G71" s="26"/>
      <c r="H71" s="26"/>
      <c r="I71" s="26">
        <f t="shared" si="195"/>
        <v>0</v>
      </c>
      <c r="J71" s="26">
        <f t="shared" si="196"/>
        <v>0</v>
      </c>
      <c r="K71" s="27" t="e">
        <f t="shared" si="197"/>
        <v>#DIV/0!</v>
      </c>
      <c r="L71" s="31">
        <v>0</v>
      </c>
      <c r="M71" s="31">
        <v>0</v>
      </c>
      <c r="N71" s="26"/>
      <c r="O71" s="26">
        <f t="shared" si="192"/>
        <v>0</v>
      </c>
      <c r="P71" s="26">
        <f t="shared" si="193"/>
        <v>0</v>
      </c>
      <c r="Q71" s="29" t="e">
        <f t="shared" si="198"/>
        <v>#DIV/0!</v>
      </c>
      <c r="R71" s="18"/>
      <c r="S71" s="12" t="s">
        <v>93</v>
      </c>
    </row>
    <row r="72" spans="1:19" ht="18.75" hidden="1" x14ac:dyDescent="0.25">
      <c r="A72" s="13" t="str">
        <f t="shared" si="194"/>
        <v>b</v>
      </c>
      <c r="B72" s="5" t="s">
        <v>2</v>
      </c>
      <c r="C72" s="4" t="s">
        <v>11</v>
      </c>
      <c r="D72" s="25"/>
      <c r="E72" s="25"/>
      <c r="F72" s="25">
        <v>0</v>
      </c>
      <c r="G72" s="25"/>
      <c r="H72" s="25"/>
      <c r="I72" s="26">
        <f t="shared" si="195"/>
        <v>0</v>
      </c>
      <c r="J72" s="26">
        <f t="shared" si="196"/>
        <v>0</v>
      </c>
      <c r="K72" s="27" t="e">
        <f t="shared" si="197"/>
        <v>#DIV/0!</v>
      </c>
      <c r="L72" s="25">
        <v>0</v>
      </c>
      <c r="M72" s="25">
        <v>0</v>
      </c>
      <c r="N72" s="25"/>
      <c r="O72" s="25">
        <f t="shared" si="192"/>
        <v>0</v>
      </c>
      <c r="P72" s="25">
        <f t="shared" si="193"/>
        <v>0</v>
      </c>
      <c r="Q72" s="28" t="e">
        <f t="shared" si="198"/>
        <v>#DIV/0!</v>
      </c>
      <c r="R72" s="17"/>
      <c r="S72" s="12" t="s">
        <v>93</v>
      </c>
    </row>
    <row r="73" spans="1:19" ht="18.75" hidden="1" x14ac:dyDescent="0.25">
      <c r="A73" s="13" t="str">
        <f t="shared" si="194"/>
        <v>b</v>
      </c>
      <c r="B73" s="5" t="s">
        <v>2</v>
      </c>
      <c r="C73" s="4" t="s">
        <v>12</v>
      </c>
      <c r="D73" s="25"/>
      <c r="E73" s="25"/>
      <c r="F73" s="25">
        <v>0</v>
      </c>
      <c r="G73" s="25"/>
      <c r="H73" s="25"/>
      <c r="I73" s="26">
        <f t="shared" si="195"/>
        <v>0</v>
      </c>
      <c r="J73" s="26">
        <f t="shared" si="196"/>
        <v>0</v>
      </c>
      <c r="K73" s="27" t="e">
        <f t="shared" si="197"/>
        <v>#DIV/0!</v>
      </c>
      <c r="L73" s="25">
        <v>0</v>
      </c>
      <c r="M73" s="25">
        <v>0</v>
      </c>
      <c r="N73" s="25"/>
      <c r="O73" s="25">
        <f t="shared" si="192"/>
        <v>0</v>
      </c>
      <c r="P73" s="25">
        <f t="shared" si="193"/>
        <v>0</v>
      </c>
      <c r="Q73" s="28" t="e">
        <f t="shared" si="198"/>
        <v>#DIV/0!</v>
      </c>
      <c r="R73" s="17"/>
      <c r="S73" s="12" t="s">
        <v>93</v>
      </c>
    </row>
    <row r="74" spans="1:19" ht="18.75" hidden="1" x14ac:dyDescent="0.25">
      <c r="A74" s="13" t="str">
        <f t="shared" si="194"/>
        <v>b</v>
      </c>
      <c r="B74" s="5" t="s">
        <v>2</v>
      </c>
      <c r="C74" s="4" t="s">
        <v>13</v>
      </c>
      <c r="D74" s="25"/>
      <c r="E74" s="25"/>
      <c r="F74" s="25">
        <v>0</v>
      </c>
      <c r="G74" s="25"/>
      <c r="H74" s="25"/>
      <c r="I74" s="26">
        <f t="shared" si="195"/>
        <v>0</v>
      </c>
      <c r="J74" s="26">
        <f t="shared" si="196"/>
        <v>0</v>
      </c>
      <c r="K74" s="27" t="e">
        <f t="shared" si="197"/>
        <v>#DIV/0!</v>
      </c>
      <c r="L74" s="25">
        <v>0</v>
      </c>
      <c r="M74" s="25">
        <v>0</v>
      </c>
      <c r="N74" s="25"/>
      <c r="O74" s="25">
        <f t="shared" si="192"/>
        <v>0</v>
      </c>
      <c r="P74" s="25">
        <f t="shared" si="193"/>
        <v>0</v>
      </c>
      <c r="Q74" s="28" t="e">
        <f t="shared" si="198"/>
        <v>#DIV/0!</v>
      </c>
      <c r="R74" s="17"/>
      <c r="S74" s="12" t="s">
        <v>93</v>
      </c>
    </row>
    <row r="75" spans="1:19" ht="36" x14ac:dyDescent="0.25">
      <c r="A75" s="13" t="str">
        <f t="shared" si="194"/>
        <v>a</v>
      </c>
      <c r="B75" s="19" t="s">
        <v>105</v>
      </c>
      <c r="C75" s="20" t="s">
        <v>17</v>
      </c>
      <c r="D75" s="37">
        <f t="shared" ref="D75:H75" si="199">D76+D84+D85+D86</f>
        <v>0</v>
      </c>
      <c r="E75" s="37"/>
      <c r="F75" s="37">
        <f t="shared" si="199"/>
        <v>890900</v>
      </c>
      <c r="G75" s="37">
        <f t="shared" si="199"/>
        <v>541113</v>
      </c>
      <c r="H75" s="37">
        <f t="shared" si="199"/>
        <v>355150</v>
      </c>
      <c r="I75" s="37">
        <f t="shared" si="195"/>
        <v>896263</v>
      </c>
      <c r="J75" s="44">
        <f t="shared" si="196"/>
        <v>-5363</v>
      </c>
      <c r="K75" s="45">
        <f t="shared" si="197"/>
        <v>1.0060197553036256</v>
      </c>
      <c r="L75" s="40">
        <f t="shared" ref="L75:P75" si="200">L76+L84+L85+L86</f>
        <v>1215000</v>
      </c>
      <c r="M75" s="40">
        <f t="shared" si="200"/>
        <v>1215000</v>
      </c>
      <c r="N75" s="37">
        <f t="shared" si="200"/>
        <v>472800</v>
      </c>
      <c r="O75" s="37">
        <f t="shared" si="200"/>
        <v>1369063</v>
      </c>
      <c r="P75" s="44">
        <f t="shared" si="200"/>
        <v>-154063</v>
      </c>
      <c r="Q75" s="46">
        <f t="shared" si="198"/>
        <v>1.1268008230452675</v>
      </c>
      <c r="R75" s="18"/>
      <c r="S75" s="12" t="s">
        <v>198</v>
      </c>
    </row>
    <row r="76" spans="1:19" ht="18.75" x14ac:dyDescent="0.25">
      <c r="A76" s="13" t="str">
        <f t="shared" si="194"/>
        <v>a</v>
      </c>
      <c r="B76" s="3" t="s">
        <v>2</v>
      </c>
      <c r="C76" s="4" t="s">
        <v>3</v>
      </c>
      <c r="D76" s="41">
        <f t="shared" ref="D76" si="201">D77+D78+D79+D80+D81+D82+D83</f>
        <v>0</v>
      </c>
      <c r="E76" s="41"/>
      <c r="F76" s="41">
        <f t="shared" ref="F76" si="202">F77+F78+F79+F80+F81+F82+F83</f>
        <v>889500</v>
      </c>
      <c r="G76" s="41">
        <f t="shared" ref="G76:H76" si="203">G77+G78+G79+G80+G81+G82+G83</f>
        <v>541113</v>
      </c>
      <c r="H76" s="41">
        <f t="shared" si="203"/>
        <v>353750</v>
      </c>
      <c r="I76" s="37">
        <f t="shared" si="195"/>
        <v>894863</v>
      </c>
      <c r="J76" s="44">
        <f t="shared" si="196"/>
        <v>-5363</v>
      </c>
      <c r="K76" s="45">
        <f t="shared" si="197"/>
        <v>1.0060292299044407</v>
      </c>
      <c r="L76" s="41">
        <f t="shared" ref="L76:P76" si="204">L77+L78+L79+L80+L81+L82+L83</f>
        <v>1215000</v>
      </c>
      <c r="M76" s="41">
        <f t="shared" si="204"/>
        <v>1213600</v>
      </c>
      <c r="N76" s="41">
        <f t="shared" si="204"/>
        <v>472800</v>
      </c>
      <c r="O76" s="41">
        <f t="shared" si="204"/>
        <v>1367663</v>
      </c>
      <c r="P76" s="47">
        <f t="shared" si="204"/>
        <v>-154063</v>
      </c>
      <c r="Q76" s="48">
        <f t="shared" si="198"/>
        <v>1.1269470995385629</v>
      </c>
      <c r="R76" s="17"/>
      <c r="S76" s="12" t="s">
        <v>198</v>
      </c>
    </row>
    <row r="77" spans="1:19" ht="18.75" x14ac:dyDescent="0.25">
      <c r="A77" s="13" t="str">
        <f t="shared" si="194"/>
        <v>a</v>
      </c>
      <c r="B77" s="5" t="s">
        <v>2</v>
      </c>
      <c r="C77" s="6" t="s">
        <v>4</v>
      </c>
      <c r="D77" s="37">
        <f t="shared" ref="D77" si="205">D89+D101</f>
        <v>0</v>
      </c>
      <c r="E77" s="37"/>
      <c r="F77" s="37">
        <f t="shared" ref="F77" si="206">F89+F101</f>
        <v>490400</v>
      </c>
      <c r="G77" s="37">
        <f t="shared" ref="G77:H77" si="207">G89+G101</f>
        <v>327609</v>
      </c>
      <c r="H77" s="37">
        <f t="shared" si="207"/>
        <v>186250</v>
      </c>
      <c r="I77" s="37">
        <f t="shared" si="195"/>
        <v>513859</v>
      </c>
      <c r="J77" s="44">
        <f t="shared" si="196"/>
        <v>-23459</v>
      </c>
      <c r="K77" s="45">
        <f t="shared" si="197"/>
        <v>1.0478364600326264</v>
      </c>
      <c r="L77" s="42">
        <f t="shared" ref="L77:N77" si="208">L89+L101</f>
        <v>645000</v>
      </c>
      <c r="M77" s="42">
        <f t="shared" si="208"/>
        <v>639000</v>
      </c>
      <c r="N77" s="37">
        <f t="shared" si="208"/>
        <v>200000</v>
      </c>
      <c r="O77" s="37">
        <f t="shared" ref="O77:O86" si="209">I77+N77</f>
        <v>713859</v>
      </c>
      <c r="P77" s="44">
        <f t="shared" ref="P77:P86" si="210">M77-O77</f>
        <v>-74859</v>
      </c>
      <c r="Q77" s="46">
        <f t="shared" si="198"/>
        <v>1.1171502347417841</v>
      </c>
      <c r="R77" s="18"/>
      <c r="S77" s="12" t="s">
        <v>198</v>
      </c>
    </row>
    <row r="78" spans="1:19" ht="18.75" x14ac:dyDescent="0.25">
      <c r="A78" s="13" t="str">
        <f t="shared" si="194"/>
        <v>a</v>
      </c>
      <c r="B78" s="5" t="s">
        <v>2</v>
      </c>
      <c r="C78" s="6" t="s">
        <v>5</v>
      </c>
      <c r="D78" s="37">
        <f t="shared" ref="D78" si="211">D90+D102</f>
        <v>0</v>
      </c>
      <c r="E78" s="37"/>
      <c r="F78" s="37">
        <f t="shared" ref="F78" si="212">F90+F102</f>
        <v>377600</v>
      </c>
      <c r="G78" s="37">
        <f t="shared" ref="G78:H78" si="213">G90+G102</f>
        <v>202263</v>
      </c>
      <c r="H78" s="37">
        <f t="shared" si="213"/>
        <v>158000</v>
      </c>
      <c r="I78" s="37">
        <f t="shared" si="195"/>
        <v>360263</v>
      </c>
      <c r="J78" s="44">
        <f t="shared" si="196"/>
        <v>17337</v>
      </c>
      <c r="K78" s="45">
        <f t="shared" si="197"/>
        <v>0.95408633474576277</v>
      </c>
      <c r="L78" s="42">
        <f t="shared" ref="L78:N78" si="214">L90+L102</f>
        <v>563000</v>
      </c>
      <c r="M78" s="42">
        <f t="shared" si="214"/>
        <v>552100</v>
      </c>
      <c r="N78" s="37">
        <f t="shared" si="214"/>
        <v>271000</v>
      </c>
      <c r="O78" s="37">
        <f t="shared" si="209"/>
        <v>631263</v>
      </c>
      <c r="P78" s="44">
        <f t="shared" si="210"/>
        <v>-79163</v>
      </c>
      <c r="Q78" s="46">
        <f t="shared" si="198"/>
        <v>1.1433852562941496</v>
      </c>
      <c r="R78" s="18"/>
      <c r="S78" s="12" t="s">
        <v>198</v>
      </c>
    </row>
    <row r="79" spans="1:19" ht="18.75" hidden="1" x14ac:dyDescent="0.25">
      <c r="A79" s="13" t="str">
        <f t="shared" si="194"/>
        <v>b</v>
      </c>
      <c r="B79" s="5" t="s">
        <v>2</v>
      </c>
      <c r="C79" s="6" t="s">
        <v>6</v>
      </c>
      <c r="D79" s="26">
        <f t="shared" ref="D79" si="215">D91+D103</f>
        <v>0</v>
      </c>
      <c r="E79" s="26"/>
      <c r="F79" s="26">
        <f t="shared" ref="F79" si="216">F91+F103</f>
        <v>0</v>
      </c>
      <c r="G79" s="26">
        <f t="shared" ref="G79:H79" si="217">G91+G103</f>
        <v>0</v>
      </c>
      <c r="H79" s="26">
        <f t="shared" si="217"/>
        <v>0</v>
      </c>
      <c r="I79" s="26">
        <f t="shared" si="195"/>
        <v>0</v>
      </c>
      <c r="J79" s="26">
        <f t="shared" si="196"/>
        <v>0</v>
      </c>
      <c r="K79" s="27" t="e">
        <f t="shared" si="197"/>
        <v>#DIV/0!</v>
      </c>
      <c r="L79" s="31">
        <f t="shared" ref="L79:N79" si="218">L91+L103</f>
        <v>0</v>
      </c>
      <c r="M79" s="31">
        <f t="shared" si="218"/>
        <v>0</v>
      </c>
      <c r="N79" s="26">
        <f t="shared" si="218"/>
        <v>0</v>
      </c>
      <c r="O79" s="26">
        <f t="shared" si="209"/>
        <v>0</v>
      </c>
      <c r="P79" s="26">
        <f t="shared" si="210"/>
        <v>0</v>
      </c>
      <c r="Q79" s="29" t="e">
        <f t="shared" si="198"/>
        <v>#DIV/0!</v>
      </c>
      <c r="R79" s="18"/>
      <c r="S79" s="12" t="s">
        <v>198</v>
      </c>
    </row>
    <row r="80" spans="1:19" ht="18.75" hidden="1" x14ac:dyDescent="0.25">
      <c r="A80" s="13" t="str">
        <f t="shared" si="194"/>
        <v>b</v>
      </c>
      <c r="B80" s="5" t="s">
        <v>2</v>
      </c>
      <c r="C80" s="7" t="s">
        <v>7</v>
      </c>
      <c r="D80" s="26">
        <f t="shared" ref="D80" si="219">D92+D104</f>
        <v>0</v>
      </c>
      <c r="E80" s="26"/>
      <c r="F80" s="26">
        <f t="shared" ref="F80" si="220">F92+F104</f>
        <v>0</v>
      </c>
      <c r="G80" s="26">
        <f t="shared" ref="G80:H80" si="221">G92+G104</f>
        <v>0</v>
      </c>
      <c r="H80" s="26">
        <f t="shared" si="221"/>
        <v>0</v>
      </c>
      <c r="I80" s="26">
        <f t="shared" si="195"/>
        <v>0</v>
      </c>
      <c r="J80" s="26">
        <f t="shared" si="196"/>
        <v>0</v>
      </c>
      <c r="K80" s="27" t="e">
        <f t="shared" si="197"/>
        <v>#DIV/0!</v>
      </c>
      <c r="L80" s="31">
        <f t="shared" ref="L80:N80" si="222">L92+L104</f>
        <v>0</v>
      </c>
      <c r="M80" s="31">
        <f t="shared" si="222"/>
        <v>0</v>
      </c>
      <c r="N80" s="26">
        <f t="shared" si="222"/>
        <v>0</v>
      </c>
      <c r="O80" s="26">
        <f t="shared" si="209"/>
        <v>0</v>
      </c>
      <c r="P80" s="26">
        <f t="shared" si="210"/>
        <v>0</v>
      </c>
      <c r="Q80" s="29" t="e">
        <f t="shared" si="198"/>
        <v>#DIV/0!</v>
      </c>
      <c r="R80" s="18"/>
      <c r="S80" s="12" t="s">
        <v>198</v>
      </c>
    </row>
    <row r="81" spans="1:19" ht="18.75" hidden="1" x14ac:dyDescent="0.25">
      <c r="A81" s="13" t="str">
        <f t="shared" si="194"/>
        <v>b</v>
      </c>
      <c r="B81" s="5" t="s">
        <v>2</v>
      </c>
      <c r="C81" s="7" t="s">
        <v>8</v>
      </c>
      <c r="D81" s="26">
        <f t="shared" ref="D81" si="223">D93+D105</f>
        <v>0</v>
      </c>
      <c r="E81" s="26"/>
      <c r="F81" s="26">
        <f t="shared" ref="F81" si="224">F93+F105</f>
        <v>0</v>
      </c>
      <c r="G81" s="26">
        <f t="shared" ref="G81:H81" si="225">G93+G105</f>
        <v>0</v>
      </c>
      <c r="H81" s="26">
        <f t="shared" si="225"/>
        <v>0</v>
      </c>
      <c r="I81" s="26">
        <f t="shared" si="195"/>
        <v>0</v>
      </c>
      <c r="J81" s="26">
        <f t="shared" si="196"/>
        <v>0</v>
      </c>
      <c r="K81" s="27" t="e">
        <f t="shared" si="197"/>
        <v>#DIV/0!</v>
      </c>
      <c r="L81" s="31">
        <f t="shared" ref="L81:N81" si="226">L93+L105</f>
        <v>0</v>
      </c>
      <c r="M81" s="31">
        <f t="shared" si="226"/>
        <v>0</v>
      </c>
      <c r="N81" s="26">
        <f t="shared" si="226"/>
        <v>0</v>
      </c>
      <c r="O81" s="26">
        <f t="shared" si="209"/>
        <v>0</v>
      </c>
      <c r="P81" s="26">
        <f t="shared" si="210"/>
        <v>0</v>
      </c>
      <c r="Q81" s="29" t="e">
        <f t="shared" si="198"/>
        <v>#DIV/0!</v>
      </c>
      <c r="R81" s="18"/>
      <c r="S81" s="12" t="s">
        <v>198</v>
      </c>
    </row>
    <row r="82" spans="1:19" ht="18.75" x14ac:dyDescent="0.25">
      <c r="A82" s="13" t="str">
        <f t="shared" si="194"/>
        <v>a</v>
      </c>
      <c r="B82" s="5" t="s">
        <v>2</v>
      </c>
      <c r="C82" s="7" t="s">
        <v>9</v>
      </c>
      <c r="D82" s="37">
        <f t="shared" ref="D82" si="227">D94+D106</f>
        <v>0</v>
      </c>
      <c r="E82" s="37"/>
      <c r="F82" s="37">
        <f t="shared" ref="F82" si="228">F94+F106</f>
        <v>15000</v>
      </c>
      <c r="G82" s="37">
        <f t="shared" ref="G82:H82" si="229">G94+G106</f>
        <v>11058</v>
      </c>
      <c r="H82" s="37">
        <f t="shared" si="229"/>
        <v>3500</v>
      </c>
      <c r="I82" s="37">
        <f t="shared" si="195"/>
        <v>14558</v>
      </c>
      <c r="J82" s="44">
        <f t="shared" si="196"/>
        <v>442</v>
      </c>
      <c r="K82" s="45">
        <f t="shared" si="197"/>
        <v>0.97053333333333336</v>
      </c>
      <c r="L82" s="42">
        <f t="shared" ref="L82:N82" si="230">L94+L106</f>
        <v>0</v>
      </c>
      <c r="M82" s="42">
        <f t="shared" si="230"/>
        <v>15000</v>
      </c>
      <c r="N82" s="37">
        <f t="shared" si="230"/>
        <v>500</v>
      </c>
      <c r="O82" s="37">
        <f t="shared" si="209"/>
        <v>15058</v>
      </c>
      <c r="P82" s="44">
        <f t="shared" si="210"/>
        <v>-58</v>
      </c>
      <c r="Q82" s="46">
        <f t="shared" si="198"/>
        <v>1.0038666666666667</v>
      </c>
      <c r="R82" s="18"/>
      <c r="S82" s="12" t="s">
        <v>198</v>
      </c>
    </row>
    <row r="83" spans="1:19" ht="18.75" x14ac:dyDescent="0.25">
      <c r="A83" s="13" t="str">
        <f t="shared" si="194"/>
        <v>a</v>
      </c>
      <c r="B83" s="5" t="s">
        <v>2</v>
      </c>
      <c r="C83" s="7" t="s">
        <v>10</v>
      </c>
      <c r="D83" s="37">
        <f t="shared" ref="D83" si="231">D95+D107</f>
        <v>0</v>
      </c>
      <c r="E83" s="37"/>
      <c r="F83" s="37">
        <f t="shared" ref="F83" si="232">F95+F107</f>
        <v>6500</v>
      </c>
      <c r="G83" s="37">
        <f t="shared" ref="G83:H83" si="233">G95+G107</f>
        <v>183</v>
      </c>
      <c r="H83" s="37">
        <f t="shared" si="233"/>
        <v>6000</v>
      </c>
      <c r="I83" s="37">
        <f t="shared" si="195"/>
        <v>6183</v>
      </c>
      <c r="J83" s="44">
        <f t="shared" si="196"/>
        <v>317</v>
      </c>
      <c r="K83" s="45">
        <f t="shared" si="197"/>
        <v>0.95123076923076921</v>
      </c>
      <c r="L83" s="42">
        <f t="shared" ref="L83:N83" si="234">L95+L107</f>
        <v>7000</v>
      </c>
      <c r="M83" s="42">
        <f t="shared" si="234"/>
        <v>7500</v>
      </c>
      <c r="N83" s="37">
        <f t="shared" si="234"/>
        <v>1300</v>
      </c>
      <c r="O83" s="37">
        <f t="shared" si="209"/>
        <v>7483</v>
      </c>
      <c r="P83" s="44">
        <f t="shared" si="210"/>
        <v>17</v>
      </c>
      <c r="Q83" s="46">
        <f t="shared" si="198"/>
        <v>0.99773333333333336</v>
      </c>
      <c r="R83" s="18"/>
      <c r="S83" s="12" t="s">
        <v>198</v>
      </c>
    </row>
    <row r="84" spans="1:19" ht="18.75" x14ac:dyDescent="0.25">
      <c r="A84" s="13" t="str">
        <f t="shared" si="194"/>
        <v>a</v>
      </c>
      <c r="B84" s="5" t="s">
        <v>2</v>
      </c>
      <c r="C84" s="4" t="s">
        <v>11</v>
      </c>
      <c r="D84" s="41">
        <f t="shared" ref="D84" si="235">D96+D108</f>
        <v>0</v>
      </c>
      <c r="E84" s="41"/>
      <c r="F84" s="41">
        <f t="shared" ref="F84" si="236">F96+F108</f>
        <v>1400</v>
      </c>
      <c r="G84" s="41">
        <f t="shared" ref="G84:H84" si="237">G96+G108</f>
        <v>0</v>
      </c>
      <c r="H84" s="41">
        <f t="shared" si="237"/>
        <v>1400</v>
      </c>
      <c r="I84" s="37">
        <f t="shared" si="195"/>
        <v>1400</v>
      </c>
      <c r="J84" s="44">
        <f t="shared" si="196"/>
        <v>0</v>
      </c>
      <c r="K84" s="45">
        <f t="shared" si="197"/>
        <v>1</v>
      </c>
      <c r="L84" s="41">
        <f t="shared" ref="L84:N84" si="238">L96+L108</f>
        <v>0</v>
      </c>
      <c r="M84" s="41">
        <f t="shared" si="238"/>
        <v>1400</v>
      </c>
      <c r="N84" s="41">
        <f t="shared" si="238"/>
        <v>0</v>
      </c>
      <c r="O84" s="41">
        <f t="shared" si="209"/>
        <v>1400</v>
      </c>
      <c r="P84" s="47">
        <f t="shared" si="210"/>
        <v>0</v>
      </c>
      <c r="Q84" s="48">
        <f t="shared" si="198"/>
        <v>1</v>
      </c>
      <c r="R84" s="17"/>
      <c r="S84" s="12" t="s">
        <v>198</v>
      </c>
    </row>
    <row r="85" spans="1:19" ht="18.75" hidden="1" x14ac:dyDescent="0.25">
      <c r="A85" s="13" t="str">
        <f t="shared" si="194"/>
        <v>b</v>
      </c>
      <c r="B85" s="5" t="s">
        <v>2</v>
      </c>
      <c r="C85" s="4" t="s">
        <v>12</v>
      </c>
      <c r="D85" s="25">
        <f t="shared" ref="D85" si="239">D97+D109</f>
        <v>0</v>
      </c>
      <c r="E85" s="25"/>
      <c r="F85" s="25">
        <f t="shared" ref="F85" si="240">F97+F109</f>
        <v>0</v>
      </c>
      <c r="G85" s="25">
        <f t="shared" ref="G85:H85" si="241">G97+G109</f>
        <v>0</v>
      </c>
      <c r="H85" s="25">
        <f t="shared" si="241"/>
        <v>0</v>
      </c>
      <c r="I85" s="26">
        <f t="shared" si="195"/>
        <v>0</v>
      </c>
      <c r="J85" s="26">
        <f t="shared" si="196"/>
        <v>0</v>
      </c>
      <c r="K85" s="27" t="e">
        <f t="shared" si="197"/>
        <v>#DIV/0!</v>
      </c>
      <c r="L85" s="25">
        <f t="shared" ref="L85:N85" si="242">L97+L109</f>
        <v>0</v>
      </c>
      <c r="M85" s="25">
        <f t="shared" si="242"/>
        <v>0</v>
      </c>
      <c r="N85" s="25">
        <f t="shared" si="242"/>
        <v>0</v>
      </c>
      <c r="O85" s="25">
        <f t="shared" si="209"/>
        <v>0</v>
      </c>
      <c r="P85" s="25">
        <f t="shared" si="210"/>
        <v>0</v>
      </c>
      <c r="Q85" s="28" t="e">
        <f t="shared" si="198"/>
        <v>#DIV/0!</v>
      </c>
      <c r="R85" s="17"/>
      <c r="S85" s="12" t="s">
        <v>198</v>
      </c>
    </row>
    <row r="86" spans="1:19" ht="18.75" hidden="1" x14ac:dyDescent="0.25">
      <c r="A86" s="13" t="str">
        <f t="shared" si="194"/>
        <v>b</v>
      </c>
      <c r="B86" s="5" t="s">
        <v>2</v>
      </c>
      <c r="C86" s="4" t="s">
        <v>13</v>
      </c>
      <c r="D86" s="25">
        <f t="shared" ref="D86" si="243">D98+D110</f>
        <v>0</v>
      </c>
      <c r="E86" s="25"/>
      <c r="F86" s="25">
        <f t="shared" ref="F86" si="244">F98+F110</f>
        <v>0</v>
      </c>
      <c r="G86" s="25">
        <f t="shared" ref="G86:H86" si="245">G98+G110</f>
        <v>0</v>
      </c>
      <c r="H86" s="25">
        <f t="shared" si="245"/>
        <v>0</v>
      </c>
      <c r="I86" s="26">
        <f t="shared" si="195"/>
        <v>0</v>
      </c>
      <c r="J86" s="26">
        <f t="shared" si="196"/>
        <v>0</v>
      </c>
      <c r="K86" s="27" t="e">
        <f t="shared" si="197"/>
        <v>#DIV/0!</v>
      </c>
      <c r="L86" s="25">
        <f t="shared" ref="L86:N86" si="246">L98+L110</f>
        <v>0</v>
      </c>
      <c r="M86" s="25">
        <f t="shared" si="246"/>
        <v>0</v>
      </c>
      <c r="N86" s="25">
        <f t="shared" si="246"/>
        <v>0</v>
      </c>
      <c r="O86" s="25">
        <f t="shared" si="209"/>
        <v>0</v>
      </c>
      <c r="P86" s="25">
        <f t="shared" si="210"/>
        <v>0</v>
      </c>
      <c r="Q86" s="28" t="e">
        <f t="shared" si="198"/>
        <v>#DIV/0!</v>
      </c>
      <c r="R86" s="17"/>
      <c r="S86" s="12" t="s">
        <v>198</v>
      </c>
    </row>
    <row r="87" spans="1:19" ht="36" x14ac:dyDescent="0.25">
      <c r="A87" s="13" t="str">
        <f t="shared" si="194"/>
        <v>a</v>
      </c>
      <c r="B87" s="19" t="s">
        <v>106</v>
      </c>
      <c r="C87" s="20" t="s">
        <v>108</v>
      </c>
      <c r="D87" s="37">
        <f t="shared" ref="D87:H87" si="247">D88+D96+D97+D98</f>
        <v>0</v>
      </c>
      <c r="E87" s="37"/>
      <c r="F87" s="37">
        <f t="shared" si="247"/>
        <v>814900</v>
      </c>
      <c r="G87" s="37">
        <f t="shared" si="247"/>
        <v>541113</v>
      </c>
      <c r="H87" s="37">
        <f t="shared" si="247"/>
        <v>334150</v>
      </c>
      <c r="I87" s="37">
        <f t="shared" si="195"/>
        <v>875263</v>
      </c>
      <c r="J87" s="44">
        <f t="shared" si="196"/>
        <v>-60363</v>
      </c>
      <c r="K87" s="45">
        <f t="shared" si="197"/>
        <v>1.0740741195238679</v>
      </c>
      <c r="L87" s="40">
        <f t="shared" ref="L87:P87" si="248">L88+L96+L97+L98</f>
        <v>1065000</v>
      </c>
      <c r="M87" s="40">
        <f t="shared" si="248"/>
        <v>1065000</v>
      </c>
      <c r="N87" s="37">
        <f t="shared" si="248"/>
        <v>343800</v>
      </c>
      <c r="O87" s="37">
        <f t="shared" si="248"/>
        <v>1219063</v>
      </c>
      <c r="P87" s="44">
        <f t="shared" si="248"/>
        <v>-154063</v>
      </c>
      <c r="Q87" s="46">
        <f t="shared" si="198"/>
        <v>1.1446600938967135</v>
      </c>
      <c r="R87" s="18"/>
      <c r="S87" s="12" t="s">
        <v>198</v>
      </c>
    </row>
    <row r="88" spans="1:19" ht="18.75" x14ac:dyDescent="0.25">
      <c r="A88" s="13" t="str">
        <f t="shared" si="194"/>
        <v>a</v>
      </c>
      <c r="B88" s="3" t="s">
        <v>2</v>
      </c>
      <c r="C88" s="4" t="s">
        <v>3</v>
      </c>
      <c r="D88" s="41">
        <f t="shared" ref="D88" si="249">D89+D90+D91+D92+D93+D94+D95</f>
        <v>0</v>
      </c>
      <c r="E88" s="41"/>
      <c r="F88" s="41">
        <f t="shared" ref="F88" si="250">F89+F90+F91+F92+F93+F94+F95</f>
        <v>813500</v>
      </c>
      <c r="G88" s="41">
        <f t="shared" ref="G88:H88" si="251">G89+G90+G91+G92+G93+G94+G95</f>
        <v>541113</v>
      </c>
      <c r="H88" s="41">
        <f t="shared" si="251"/>
        <v>332750</v>
      </c>
      <c r="I88" s="37">
        <f t="shared" si="195"/>
        <v>873863</v>
      </c>
      <c r="J88" s="44">
        <f t="shared" si="196"/>
        <v>-60363</v>
      </c>
      <c r="K88" s="45">
        <f t="shared" si="197"/>
        <v>1.0742015980331898</v>
      </c>
      <c r="L88" s="41">
        <f t="shared" ref="L88:P88" si="252">L89+L90+L91+L92+L93+L94+L95</f>
        <v>1065000</v>
      </c>
      <c r="M88" s="41">
        <f t="shared" si="252"/>
        <v>1063600</v>
      </c>
      <c r="N88" s="41">
        <f t="shared" si="252"/>
        <v>343800</v>
      </c>
      <c r="O88" s="41">
        <f t="shared" si="252"/>
        <v>1217663</v>
      </c>
      <c r="P88" s="47">
        <f t="shared" si="252"/>
        <v>-154063</v>
      </c>
      <c r="Q88" s="48">
        <f t="shared" si="198"/>
        <v>1.1448505077096653</v>
      </c>
      <c r="R88" s="17"/>
      <c r="S88" s="12" t="s">
        <v>198</v>
      </c>
    </row>
    <row r="89" spans="1:19" ht="18.75" x14ac:dyDescent="0.25">
      <c r="A89" s="13" t="str">
        <f t="shared" si="194"/>
        <v>a</v>
      </c>
      <c r="B89" s="5" t="s">
        <v>2</v>
      </c>
      <c r="C89" s="6" t="s">
        <v>4</v>
      </c>
      <c r="D89" s="37"/>
      <c r="E89" s="37"/>
      <c r="F89" s="37">
        <v>490400</v>
      </c>
      <c r="G89" s="37">
        <v>327609</v>
      </c>
      <c r="H89" s="37">
        <v>186250</v>
      </c>
      <c r="I89" s="37">
        <f t="shared" si="195"/>
        <v>513859</v>
      </c>
      <c r="J89" s="44">
        <f t="shared" si="196"/>
        <v>-23459</v>
      </c>
      <c r="K89" s="45">
        <f t="shared" si="197"/>
        <v>1.0478364600326264</v>
      </c>
      <c r="L89" s="42">
        <v>645000</v>
      </c>
      <c r="M89" s="42">
        <v>639000</v>
      </c>
      <c r="N89" s="37">
        <v>200000</v>
      </c>
      <c r="O89" s="37">
        <f t="shared" ref="O89:O98" si="253">I89+N89</f>
        <v>713859</v>
      </c>
      <c r="P89" s="44">
        <f t="shared" ref="P89:P98" si="254">M89-O89</f>
        <v>-74859</v>
      </c>
      <c r="Q89" s="46">
        <f t="shared" si="198"/>
        <v>1.1171502347417841</v>
      </c>
      <c r="R89" s="18"/>
      <c r="S89" s="12" t="s">
        <v>198</v>
      </c>
    </row>
    <row r="90" spans="1:19" ht="18.75" x14ac:dyDescent="0.25">
      <c r="A90" s="13" t="str">
        <f t="shared" si="194"/>
        <v>a</v>
      </c>
      <c r="B90" s="5" t="s">
        <v>2</v>
      </c>
      <c r="C90" s="6" t="s">
        <v>5</v>
      </c>
      <c r="D90" s="37"/>
      <c r="E90" s="37"/>
      <c r="F90" s="37">
        <v>307600</v>
      </c>
      <c r="G90" s="37">
        <v>202263</v>
      </c>
      <c r="H90" s="37">
        <v>143000</v>
      </c>
      <c r="I90" s="37">
        <f t="shared" si="195"/>
        <v>345263</v>
      </c>
      <c r="J90" s="44">
        <f t="shared" si="196"/>
        <v>-37663</v>
      </c>
      <c r="K90" s="45">
        <f t="shared" si="197"/>
        <v>1.1224414824447335</v>
      </c>
      <c r="L90" s="42">
        <v>420000</v>
      </c>
      <c r="M90" s="42">
        <v>409100</v>
      </c>
      <c r="N90" s="37">
        <v>143000</v>
      </c>
      <c r="O90" s="37">
        <f t="shared" si="253"/>
        <v>488263</v>
      </c>
      <c r="P90" s="44">
        <f t="shared" si="254"/>
        <v>-79163</v>
      </c>
      <c r="Q90" s="46">
        <f t="shared" si="198"/>
        <v>1.193505255438768</v>
      </c>
      <c r="R90" s="18"/>
      <c r="S90" s="12" t="s">
        <v>198</v>
      </c>
    </row>
    <row r="91" spans="1:19" ht="18.75" hidden="1" x14ac:dyDescent="0.25">
      <c r="A91" s="13" t="str">
        <f t="shared" si="194"/>
        <v>b</v>
      </c>
      <c r="B91" s="5" t="s">
        <v>2</v>
      </c>
      <c r="C91" s="6" t="s">
        <v>6</v>
      </c>
      <c r="D91" s="26"/>
      <c r="E91" s="26"/>
      <c r="F91" s="26">
        <v>0</v>
      </c>
      <c r="G91" s="26"/>
      <c r="H91" s="26"/>
      <c r="I91" s="26">
        <f t="shared" si="195"/>
        <v>0</v>
      </c>
      <c r="J91" s="26">
        <f t="shared" si="196"/>
        <v>0</v>
      </c>
      <c r="K91" s="27" t="e">
        <f t="shared" si="197"/>
        <v>#DIV/0!</v>
      </c>
      <c r="L91" s="31"/>
      <c r="M91" s="31"/>
      <c r="N91" s="26"/>
      <c r="O91" s="26">
        <f t="shared" si="253"/>
        <v>0</v>
      </c>
      <c r="P91" s="26">
        <f t="shared" si="254"/>
        <v>0</v>
      </c>
      <c r="Q91" s="29" t="e">
        <f t="shared" si="198"/>
        <v>#DIV/0!</v>
      </c>
      <c r="R91" s="18"/>
      <c r="S91" s="12" t="s">
        <v>198</v>
      </c>
    </row>
    <row r="92" spans="1:19" ht="18.75" hidden="1" x14ac:dyDescent="0.25">
      <c r="A92" s="13" t="str">
        <f t="shared" si="194"/>
        <v>b</v>
      </c>
      <c r="B92" s="5" t="s">
        <v>2</v>
      </c>
      <c r="C92" s="7" t="s">
        <v>7</v>
      </c>
      <c r="D92" s="26"/>
      <c r="E92" s="26"/>
      <c r="F92" s="26">
        <v>0</v>
      </c>
      <c r="G92" s="26"/>
      <c r="H92" s="26"/>
      <c r="I92" s="26">
        <f t="shared" si="195"/>
        <v>0</v>
      </c>
      <c r="J92" s="26">
        <f t="shared" si="196"/>
        <v>0</v>
      </c>
      <c r="K92" s="27" t="e">
        <f t="shared" si="197"/>
        <v>#DIV/0!</v>
      </c>
      <c r="L92" s="31">
        <v>0</v>
      </c>
      <c r="M92" s="31">
        <v>0</v>
      </c>
      <c r="N92" s="26"/>
      <c r="O92" s="26">
        <f t="shared" si="253"/>
        <v>0</v>
      </c>
      <c r="P92" s="26">
        <f t="shared" si="254"/>
        <v>0</v>
      </c>
      <c r="Q92" s="29" t="e">
        <f t="shared" si="198"/>
        <v>#DIV/0!</v>
      </c>
      <c r="R92" s="18"/>
      <c r="S92" s="12" t="s">
        <v>198</v>
      </c>
    </row>
    <row r="93" spans="1:19" ht="18.75" hidden="1" x14ac:dyDescent="0.25">
      <c r="A93" s="13" t="str">
        <f t="shared" si="194"/>
        <v>b</v>
      </c>
      <c r="B93" s="5" t="s">
        <v>2</v>
      </c>
      <c r="C93" s="7" t="s">
        <v>8</v>
      </c>
      <c r="D93" s="26"/>
      <c r="E93" s="26"/>
      <c r="F93" s="26">
        <v>0</v>
      </c>
      <c r="G93" s="26"/>
      <c r="H93" s="26"/>
      <c r="I93" s="26">
        <f t="shared" si="195"/>
        <v>0</v>
      </c>
      <c r="J93" s="26">
        <f t="shared" si="196"/>
        <v>0</v>
      </c>
      <c r="K93" s="27" t="e">
        <f t="shared" si="197"/>
        <v>#DIV/0!</v>
      </c>
      <c r="L93" s="31">
        <v>0</v>
      </c>
      <c r="M93" s="31">
        <v>0</v>
      </c>
      <c r="N93" s="26"/>
      <c r="O93" s="26">
        <f t="shared" si="253"/>
        <v>0</v>
      </c>
      <c r="P93" s="26">
        <f t="shared" si="254"/>
        <v>0</v>
      </c>
      <c r="Q93" s="29" t="e">
        <f t="shared" si="198"/>
        <v>#DIV/0!</v>
      </c>
      <c r="R93" s="18"/>
      <c r="S93" s="12" t="s">
        <v>198</v>
      </c>
    </row>
    <row r="94" spans="1:19" ht="18.75" x14ac:dyDescent="0.25">
      <c r="A94" s="13" t="str">
        <f t="shared" si="194"/>
        <v>a</v>
      </c>
      <c r="B94" s="5" t="s">
        <v>2</v>
      </c>
      <c r="C94" s="7" t="s">
        <v>9</v>
      </c>
      <c r="D94" s="37"/>
      <c r="E94" s="37"/>
      <c r="F94" s="37">
        <v>15000</v>
      </c>
      <c r="G94" s="37">
        <v>11058</v>
      </c>
      <c r="H94" s="37">
        <v>3500</v>
      </c>
      <c r="I94" s="37">
        <f t="shared" si="195"/>
        <v>14558</v>
      </c>
      <c r="J94" s="44">
        <f t="shared" si="196"/>
        <v>442</v>
      </c>
      <c r="K94" s="45">
        <f t="shared" si="197"/>
        <v>0.97053333333333336</v>
      </c>
      <c r="L94" s="42">
        <v>0</v>
      </c>
      <c r="M94" s="42">
        <v>15000</v>
      </c>
      <c r="N94" s="37">
        <v>500</v>
      </c>
      <c r="O94" s="37">
        <f t="shared" si="253"/>
        <v>15058</v>
      </c>
      <c r="P94" s="44">
        <f t="shared" si="254"/>
        <v>-58</v>
      </c>
      <c r="Q94" s="46">
        <f t="shared" si="198"/>
        <v>1.0038666666666667</v>
      </c>
      <c r="R94" s="18"/>
      <c r="S94" s="12" t="s">
        <v>198</v>
      </c>
    </row>
    <row r="95" spans="1:19" ht="18.75" x14ac:dyDescent="0.25">
      <c r="A95" s="13" t="str">
        <f t="shared" si="194"/>
        <v>a</v>
      </c>
      <c r="B95" s="5" t="s">
        <v>2</v>
      </c>
      <c r="C95" s="7" t="s">
        <v>10</v>
      </c>
      <c r="D95" s="37"/>
      <c r="E95" s="37"/>
      <c r="F95" s="37">
        <v>500</v>
      </c>
      <c r="G95" s="37">
        <v>183</v>
      </c>
      <c r="H95" s="37"/>
      <c r="I95" s="37">
        <f t="shared" si="195"/>
        <v>183</v>
      </c>
      <c r="J95" s="44">
        <f t="shared" si="196"/>
        <v>317</v>
      </c>
      <c r="K95" s="45">
        <f t="shared" si="197"/>
        <v>0.36599999999999999</v>
      </c>
      <c r="L95" s="42">
        <v>0</v>
      </c>
      <c r="M95" s="42">
        <v>500</v>
      </c>
      <c r="N95" s="37">
        <v>300</v>
      </c>
      <c r="O95" s="37">
        <f t="shared" si="253"/>
        <v>483</v>
      </c>
      <c r="P95" s="44">
        <f t="shared" si="254"/>
        <v>17</v>
      </c>
      <c r="Q95" s="46">
        <f t="shared" si="198"/>
        <v>0.96599999999999997</v>
      </c>
      <c r="R95" s="18"/>
      <c r="S95" s="12" t="s">
        <v>198</v>
      </c>
    </row>
    <row r="96" spans="1:19" ht="18.75" x14ac:dyDescent="0.25">
      <c r="A96" s="13" t="str">
        <f t="shared" si="194"/>
        <v>a</v>
      </c>
      <c r="B96" s="5" t="s">
        <v>2</v>
      </c>
      <c r="C96" s="4" t="s">
        <v>11</v>
      </c>
      <c r="D96" s="41"/>
      <c r="E96" s="41"/>
      <c r="F96" s="41">
        <v>1400</v>
      </c>
      <c r="G96" s="41"/>
      <c r="H96" s="41">
        <v>1400</v>
      </c>
      <c r="I96" s="37">
        <f t="shared" si="195"/>
        <v>1400</v>
      </c>
      <c r="J96" s="44">
        <f t="shared" si="196"/>
        <v>0</v>
      </c>
      <c r="K96" s="45">
        <f t="shared" si="197"/>
        <v>1</v>
      </c>
      <c r="L96" s="41">
        <v>0</v>
      </c>
      <c r="M96" s="41">
        <v>1400</v>
      </c>
      <c r="N96" s="41"/>
      <c r="O96" s="41">
        <f t="shared" si="253"/>
        <v>1400</v>
      </c>
      <c r="P96" s="47">
        <f t="shared" si="254"/>
        <v>0</v>
      </c>
      <c r="Q96" s="48">
        <f t="shared" si="198"/>
        <v>1</v>
      </c>
      <c r="R96" s="17"/>
      <c r="S96" s="12" t="s">
        <v>198</v>
      </c>
    </row>
    <row r="97" spans="1:19" ht="18.75" hidden="1" x14ac:dyDescent="0.25">
      <c r="A97" s="13" t="str">
        <f t="shared" si="194"/>
        <v>b</v>
      </c>
      <c r="B97" s="5" t="s">
        <v>2</v>
      </c>
      <c r="C97" s="4" t="s">
        <v>12</v>
      </c>
      <c r="D97" s="25"/>
      <c r="E97" s="25"/>
      <c r="F97" s="25">
        <v>0</v>
      </c>
      <c r="G97" s="25"/>
      <c r="H97" s="25"/>
      <c r="I97" s="26">
        <f t="shared" si="195"/>
        <v>0</v>
      </c>
      <c r="J97" s="26">
        <f t="shared" si="196"/>
        <v>0</v>
      </c>
      <c r="K97" s="27" t="e">
        <f t="shared" si="197"/>
        <v>#DIV/0!</v>
      </c>
      <c r="L97" s="25">
        <v>0</v>
      </c>
      <c r="M97" s="25">
        <v>0</v>
      </c>
      <c r="N97" s="25"/>
      <c r="O97" s="25">
        <f t="shared" si="253"/>
        <v>0</v>
      </c>
      <c r="P97" s="25">
        <f t="shared" si="254"/>
        <v>0</v>
      </c>
      <c r="Q97" s="28" t="e">
        <f t="shared" si="198"/>
        <v>#DIV/0!</v>
      </c>
      <c r="R97" s="17"/>
      <c r="S97" s="12" t="s">
        <v>198</v>
      </c>
    </row>
    <row r="98" spans="1:19" ht="18.75" hidden="1" x14ac:dyDescent="0.25">
      <c r="A98" s="13" t="str">
        <f t="shared" si="194"/>
        <v>b</v>
      </c>
      <c r="B98" s="5" t="s">
        <v>2</v>
      </c>
      <c r="C98" s="4" t="s">
        <v>13</v>
      </c>
      <c r="D98" s="25"/>
      <c r="E98" s="25"/>
      <c r="F98" s="25">
        <v>0</v>
      </c>
      <c r="G98" s="25"/>
      <c r="H98" s="25"/>
      <c r="I98" s="26">
        <f t="shared" si="195"/>
        <v>0</v>
      </c>
      <c r="J98" s="26">
        <f t="shared" si="196"/>
        <v>0</v>
      </c>
      <c r="K98" s="27" t="e">
        <f t="shared" si="197"/>
        <v>#DIV/0!</v>
      </c>
      <c r="L98" s="25">
        <v>0</v>
      </c>
      <c r="M98" s="25">
        <v>0</v>
      </c>
      <c r="N98" s="25"/>
      <c r="O98" s="25">
        <f t="shared" si="253"/>
        <v>0</v>
      </c>
      <c r="P98" s="25">
        <f t="shared" si="254"/>
        <v>0</v>
      </c>
      <c r="Q98" s="28" t="e">
        <f t="shared" si="198"/>
        <v>#DIV/0!</v>
      </c>
      <c r="R98" s="17"/>
      <c r="S98" s="12" t="s">
        <v>198</v>
      </c>
    </row>
    <row r="99" spans="1:19" ht="36" x14ac:dyDescent="0.25">
      <c r="A99" s="13" t="str">
        <f t="shared" si="194"/>
        <v>a</v>
      </c>
      <c r="B99" s="19" t="s">
        <v>107</v>
      </c>
      <c r="C99" s="20" t="s">
        <v>17</v>
      </c>
      <c r="D99" s="37">
        <f t="shared" ref="D99:F99" si="255">D100+D108+D109+D110</f>
        <v>0</v>
      </c>
      <c r="E99" s="37"/>
      <c r="F99" s="37">
        <f t="shared" si="255"/>
        <v>76000</v>
      </c>
      <c r="G99" s="37">
        <f t="shared" ref="G99:H99" si="256">G100+G108+G109+G110</f>
        <v>0</v>
      </c>
      <c r="H99" s="37">
        <f t="shared" si="256"/>
        <v>21000</v>
      </c>
      <c r="I99" s="37">
        <f t="shared" si="195"/>
        <v>21000</v>
      </c>
      <c r="J99" s="44">
        <f t="shared" si="196"/>
        <v>55000</v>
      </c>
      <c r="K99" s="45">
        <f t="shared" si="197"/>
        <v>0.27631578947368424</v>
      </c>
      <c r="L99" s="40">
        <f t="shared" ref="L99:M99" si="257">L100+L108+L109+L110</f>
        <v>150000</v>
      </c>
      <c r="M99" s="40">
        <f t="shared" si="257"/>
        <v>150000</v>
      </c>
      <c r="N99" s="37">
        <f t="shared" ref="N99" si="258">N100+N108+N109+N110</f>
        <v>129000</v>
      </c>
      <c r="O99" s="37">
        <f t="shared" ref="O99" si="259">O100+O108+O109+O110</f>
        <v>150000</v>
      </c>
      <c r="P99" s="44">
        <f t="shared" ref="P99" si="260">P100+P108+P109+P110</f>
        <v>0</v>
      </c>
      <c r="Q99" s="46">
        <f t="shared" si="198"/>
        <v>1</v>
      </c>
      <c r="R99" s="18"/>
      <c r="S99" s="12" t="s">
        <v>198</v>
      </c>
    </row>
    <row r="100" spans="1:19" ht="18.75" x14ac:dyDescent="0.25">
      <c r="A100" s="13" t="str">
        <f t="shared" si="194"/>
        <v>a</v>
      </c>
      <c r="B100" s="3" t="s">
        <v>2</v>
      </c>
      <c r="C100" s="4" t="s">
        <v>3</v>
      </c>
      <c r="D100" s="41">
        <f t="shared" ref="D100:H100" si="261">D101+D102+D103+D104+D105+D106+D107</f>
        <v>0</v>
      </c>
      <c r="E100" s="41"/>
      <c r="F100" s="41">
        <f t="shared" si="261"/>
        <v>76000</v>
      </c>
      <c r="G100" s="41">
        <f t="shared" si="261"/>
        <v>0</v>
      </c>
      <c r="H100" s="41">
        <f t="shared" si="261"/>
        <v>21000</v>
      </c>
      <c r="I100" s="37">
        <f t="shared" si="195"/>
        <v>21000</v>
      </c>
      <c r="J100" s="44">
        <f t="shared" si="196"/>
        <v>55000</v>
      </c>
      <c r="K100" s="45">
        <f t="shared" si="197"/>
        <v>0.27631578947368424</v>
      </c>
      <c r="L100" s="41">
        <f t="shared" ref="L100:M100" si="262">L101+L102+L103+L104+L105+L106+L107</f>
        <v>150000</v>
      </c>
      <c r="M100" s="41">
        <f t="shared" si="262"/>
        <v>150000</v>
      </c>
      <c r="N100" s="41">
        <f t="shared" ref="N100:P100" si="263">N101+N102+N103+N104+N105+N106+N107</f>
        <v>129000</v>
      </c>
      <c r="O100" s="41">
        <f t="shared" si="263"/>
        <v>150000</v>
      </c>
      <c r="P100" s="47">
        <f t="shared" si="263"/>
        <v>0</v>
      </c>
      <c r="Q100" s="48">
        <f t="shared" si="198"/>
        <v>1</v>
      </c>
      <c r="R100" s="17"/>
      <c r="S100" s="12" t="s">
        <v>198</v>
      </c>
    </row>
    <row r="101" spans="1:19" ht="18.75" hidden="1" x14ac:dyDescent="0.25">
      <c r="A101" s="13" t="str">
        <f t="shared" si="194"/>
        <v>b</v>
      </c>
      <c r="B101" s="5" t="s">
        <v>2</v>
      </c>
      <c r="C101" s="6" t="s">
        <v>4</v>
      </c>
      <c r="D101" s="26"/>
      <c r="E101" s="26"/>
      <c r="F101" s="26">
        <v>0</v>
      </c>
      <c r="G101" s="26"/>
      <c r="H101" s="26"/>
      <c r="I101" s="26">
        <f t="shared" si="195"/>
        <v>0</v>
      </c>
      <c r="J101" s="26">
        <f t="shared" si="196"/>
        <v>0</v>
      </c>
      <c r="K101" s="27" t="e">
        <f t="shared" si="197"/>
        <v>#DIV/0!</v>
      </c>
      <c r="L101" s="31">
        <v>0</v>
      </c>
      <c r="M101" s="31">
        <v>0</v>
      </c>
      <c r="N101" s="26"/>
      <c r="O101" s="26">
        <f t="shared" ref="O101:O110" si="264">I101+N101</f>
        <v>0</v>
      </c>
      <c r="P101" s="26">
        <f t="shared" ref="P101:P110" si="265">M101-O101</f>
        <v>0</v>
      </c>
      <c r="Q101" s="29" t="e">
        <f t="shared" si="198"/>
        <v>#DIV/0!</v>
      </c>
      <c r="R101" s="18"/>
      <c r="S101" s="12" t="s">
        <v>198</v>
      </c>
    </row>
    <row r="102" spans="1:19" ht="18.75" x14ac:dyDescent="0.25">
      <c r="A102" s="13" t="str">
        <f t="shared" si="194"/>
        <v>a</v>
      </c>
      <c r="B102" s="5" t="s">
        <v>2</v>
      </c>
      <c r="C102" s="6" t="s">
        <v>5</v>
      </c>
      <c r="D102" s="37"/>
      <c r="E102" s="37"/>
      <c r="F102" s="37">
        <v>70000</v>
      </c>
      <c r="G102" s="37"/>
      <c r="H102" s="37">
        <v>15000</v>
      </c>
      <c r="I102" s="37">
        <f t="shared" si="195"/>
        <v>15000</v>
      </c>
      <c r="J102" s="44">
        <f t="shared" si="196"/>
        <v>55000</v>
      </c>
      <c r="K102" s="45">
        <f t="shared" si="197"/>
        <v>0.21428571428571427</v>
      </c>
      <c r="L102" s="42">
        <v>143000</v>
      </c>
      <c r="M102" s="42">
        <v>143000</v>
      </c>
      <c r="N102" s="37">
        <v>128000</v>
      </c>
      <c r="O102" s="37">
        <f t="shared" si="264"/>
        <v>143000</v>
      </c>
      <c r="P102" s="44">
        <f t="shared" si="265"/>
        <v>0</v>
      </c>
      <c r="Q102" s="46">
        <f t="shared" si="198"/>
        <v>1</v>
      </c>
      <c r="R102" s="18"/>
      <c r="S102" s="12" t="s">
        <v>198</v>
      </c>
    </row>
    <row r="103" spans="1:19" ht="18.75" hidden="1" x14ac:dyDescent="0.25">
      <c r="A103" s="13" t="str">
        <f t="shared" si="194"/>
        <v>b</v>
      </c>
      <c r="B103" s="5" t="s">
        <v>2</v>
      </c>
      <c r="C103" s="6" t="s">
        <v>6</v>
      </c>
      <c r="D103" s="26"/>
      <c r="E103" s="26"/>
      <c r="F103" s="26"/>
      <c r="G103" s="26"/>
      <c r="H103" s="26"/>
      <c r="I103" s="26">
        <f t="shared" si="195"/>
        <v>0</v>
      </c>
      <c r="J103" s="26">
        <f t="shared" si="196"/>
        <v>0</v>
      </c>
      <c r="K103" s="27" t="e">
        <f t="shared" si="197"/>
        <v>#DIV/0!</v>
      </c>
      <c r="L103" s="31"/>
      <c r="M103" s="31"/>
      <c r="N103" s="26"/>
      <c r="O103" s="26">
        <f t="shared" si="264"/>
        <v>0</v>
      </c>
      <c r="P103" s="26">
        <f t="shared" si="265"/>
        <v>0</v>
      </c>
      <c r="Q103" s="29" t="e">
        <f t="shared" si="198"/>
        <v>#DIV/0!</v>
      </c>
      <c r="R103" s="18"/>
      <c r="S103" s="12" t="s">
        <v>198</v>
      </c>
    </row>
    <row r="104" spans="1:19" ht="18.75" hidden="1" x14ac:dyDescent="0.25">
      <c r="A104" s="13" t="str">
        <f t="shared" si="194"/>
        <v>b</v>
      </c>
      <c r="B104" s="5" t="s">
        <v>2</v>
      </c>
      <c r="C104" s="7" t="s">
        <v>7</v>
      </c>
      <c r="D104" s="26"/>
      <c r="E104" s="26"/>
      <c r="F104" s="26">
        <v>0</v>
      </c>
      <c r="G104" s="26"/>
      <c r="H104" s="26"/>
      <c r="I104" s="26">
        <f t="shared" si="195"/>
        <v>0</v>
      </c>
      <c r="J104" s="26">
        <f t="shared" si="196"/>
        <v>0</v>
      </c>
      <c r="K104" s="27" t="e">
        <f t="shared" si="197"/>
        <v>#DIV/0!</v>
      </c>
      <c r="L104" s="31"/>
      <c r="M104" s="31"/>
      <c r="N104" s="26"/>
      <c r="O104" s="26">
        <f t="shared" si="264"/>
        <v>0</v>
      </c>
      <c r="P104" s="26">
        <f t="shared" si="265"/>
        <v>0</v>
      </c>
      <c r="Q104" s="29" t="e">
        <f t="shared" si="198"/>
        <v>#DIV/0!</v>
      </c>
      <c r="R104" s="18"/>
      <c r="S104" s="12" t="s">
        <v>198</v>
      </c>
    </row>
    <row r="105" spans="1:19" ht="18.75" hidden="1" x14ac:dyDescent="0.25">
      <c r="A105" s="13" t="str">
        <f t="shared" si="194"/>
        <v>b</v>
      </c>
      <c r="B105" s="5" t="s">
        <v>2</v>
      </c>
      <c r="C105" s="7" t="s">
        <v>8</v>
      </c>
      <c r="D105" s="26"/>
      <c r="E105" s="26"/>
      <c r="F105" s="26">
        <v>0</v>
      </c>
      <c r="G105" s="26"/>
      <c r="H105" s="26"/>
      <c r="I105" s="26">
        <f t="shared" si="195"/>
        <v>0</v>
      </c>
      <c r="J105" s="26">
        <f t="shared" si="196"/>
        <v>0</v>
      </c>
      <c r="K105" s="27" t="e">
        <f t="shared" si="197"/>
        <v>#DIV/0!</v>
      </c>
      <c r="L105" s="31"/>
      <c r="M105" s="31"/>
      <c r="N105" s="26"/>
      <c r="O105" s="26">
        <f t="shared" si="264"/>
        <v>0</v>
      </c>
      <c r="P105" s="26">
        <f t="shared" si="265"/>
        <v>0</v>
      </c>
      <c r="Q105" s="29" t="e">
        <f t="shared" si="198"/>
        <v>#DIV/0!</v>
      </c>
      <c r="R105" s="18"/>
      <c r="S105" s="12" t="s">
        <v>198</v>
      </c>
    </row>
    <row r="106" spans="1:19" ht="18.75" hidden="1" x14ac:dyDescent="0.25">
      <c r="A106" s="13" t="str">
        <f t="shared" si="194"/>
        <v>b</v>
      </c>
      <c r="B106" s="5" t="s">
        <v>2</v>
      </c>
      <c r="C106" s="7" t="s">
        <v>9</v>
      </c>
      <c r="D106" s="26"/>
      <c r="E106" s="26"/>
      <c r="F106" s="26">
        <v>0</v>
      </c>
      <c r="G106" s="26"/>
      <c r="H106" s="26"/>
      <c r="I106" s="26">
        <f t="shared" si="195"/>
        <v>0</v>
      </c>
      <c r="J106" s="26">
        <f t="shared" si="196"/>
        <v>0</v>
      </c>
      <c r="K106" s="27" t="e">
        <f t="shared" si="197"/>
        <v>#DIV/0!</v>
      </c>
      <c r="L106" s="31"/>
      <c r="M106" s="31"/>
      <c r="N106" s="26"/>
      <c r="O106" s="26">
        <f t="shared" si="264"/>
        <v>0</v>
      </c>
      <c r="P106" s="26">
        <f t="shared" si="265"/>
        <v>0</v>
      </c>
      <c r="Q106" s="29" t="e">
        <f t="shared" si="198"/>
        <v>#DIV/0!</v>
      </c>
      <c r="R106" s="18"/>
      <c r="S106" s="12" t="s">
        <v>198</v>
      </c>
    </row>
    <row r="107" spans="1:19" ht="18.75" x14ac:dyDescent="0.25">
      <c r="A107" s="13" t="str">
        <f t="shared" si="194"/>
        <v>a</v>
      </c>
      <c r="B107" s="5" t="s">
        <v>2</v>
      </c>
      <c r="C107" s="7" t="s">
        <v>10</v>
      </c>
      <c r="D107" s="37"/>
      <c r="E107" s="37"/>
      <c r="F107" s="37">
        <v>6000</v>
      </c>
      <c r="G107" s="37"/>
      <c r="H107" s="37">
        <v>6000</v>
      </c>
      <c r="I107" s="37">
        <f t="shared" si="195"/>
        <v>6000</v>
      </c>
      <c r="J107" s="44">
        <f t="shared" si="196"/>
        <v>0</v>
      </c>
      <c r="K107" s="45">
        <f t="shared" si="197"/>
        <v>1</v>
      </c>
      <c r="L107" s="42">
        <v>7000</v>
      </c>
      <c r="M107" s="42">
        <v>7000</v>
      </c>
      <c r="N107" s="37">
        <v>1000</v>
      </c>
      <c r="O107" s="37">
        <f t="shared" si="264"/>
        <v>7000</v>
      </c>
      <c r="P107" s="44">
        <f t="shared" si="265"/>
        <v>0</v>
      </c>
      <c r="Q107" s="46">
        <f t="shared" si="198"/>
        <v>1</v>
      </c>
      <c r="R107" s="18"/>
      <c r="S107" s="12" t="s">
        <v>198</v>
      </c>
    </row>
    <row r="108" spans="1:19" ht="18.75" hidden="1" x14ac:dyDescent="0.25">
      <c r="A108" s="13" t="str">
        <f t="shared" si="194"/>
        <v>b</v>
      </c>
      <c r="B108" s="5" t="s">
        <v>2</v>
      </c>
      <c r="C108" s="4" t="s">
        <v>11</v>
      </c>
      <c r="D108" s="25"/>
      <c r="E108" s="25"/>
      <c r="F108" s="25">
        <v>0</v>
      </c>
      <c r="G108" s="25"/>
      <c r="H108" s="25"/>
      <c r="I108" s="26">
        <f t="shared" si="195"/>
        <v>0</v>
      </c>
      <c r="J108" s="26">
        <f t="shared" si="196"/>
        <v>0</v>
      </c>
      <c r="K108" s="27" t="e">
        <f t="shared" si="197"/>
        <v>#DIV/0!</v>
      </c>
      <c r="L108" s="25">
        <v>0</v>
      </c>
      <c r="M108" s="25">
        <v>0</v>
      </c>
      <c r="N108" s="25"/>
      <c r="O108" s="25">
        <f t="shared" si="264"/>
        <v>0</v>
      </c>
      <c r="P108" s="25">
        <f t="shared" si="265"/>
        <v>0</v>
      </c>
      <c r="Q108" s="28" t="e">
        <f t="shared" si="198"/>
        <v>#DIV/0!</v>
      </c>
      <c r="R108" s="17"/>
      <c r="S108" s="12" t="s">
        <v>198</v>
      </c>
    </row>
    <row r="109" spans="1:19" ht="18.75" hidden="1" x14ac:dyDescent="0.25">
      <c r="A109" s="13" t="str">
        <f t="shared" si="194"/>
        <v>b</v>
      </c>
      <c r="B109" s="5" t="s">
        <v>2</v>
      </c>
      <c r="C109" s="4" t="s">
        <v>12</v>
      </c>
      <c r="D109" s="25"/>
      <c r="E109" s="25"/>
      <c r="F109" s="25">
        <v>0</v>
      </c>
      <c r="G109" s="25"/>
      <c r="H109" s="25"/>
      <c r="I109" s="26">
        <f t="shared" si="195"/>
        <v>0</v>
      </c>
      <c r="J109" s="26">
        <f t="shared" si="196"/>
        <v>0</v>
      </c>
      <c r="K109" s="27" t="e">
        <f t="shared" si="197"/>
        <v>#DIV/0!</v>
      </c>
      <c r="L109" s="25">
        <v>0</v>
      </c>
      <c r="M109" s="25">
        <v>0</v>
      </c>
      <c r="N109" s="25"/>
      <c r="O109" s="25">
        <f t="shared" si="264"/>
        <v>0</v>
      </c>
      <c r="P109" s="25">
        <f t="shared" si="265"/>
        <v>0</v>
      </c>
      <c r="Q109" s="28" t="e">
        <f t="shared" si="198"/>
        <v>#DIV/0!</v>
      </c>
      <c r="R109" s="17"/>
      <c r="S109" s="12" t="s">
        <v>198</v>
      </c>
    </row>
    <row r="110" spans="1:19" ht="18.75" hidden="1" x14ac:dyDescent="0.25">
      <c r="A110" s="13" t="str">
        <f t="shared" si="194"/>
        <v>b</v>
      </c>
      <c r="B110" s="5" t="s">
        <v>2</v>
      </c>
      <c r="C110" s="4" t="s">
        <v>13</v>
      </c>
      <c r="D110" s="25"/>
      <c r="E110" s="25"/>
      <c r="F110" s="25">
        <v>0</v>
      </c>
      <c r="G110" s="25"/>
      <c r="H110" s="25"/>
      <c r="I110" s="26">
        <f t="shared" si="195"/>
        <v>0</v>
      </c>
      <c r="J110" s="26">
        <f t="shared" si="196"/>
        <v>0</v>
      </c>
      <c r="K110" s="27" t="e">
        <f t="shared" si="197"/>
        <v>#DIV/0!</v>
      </c>
      <c r="L110" s="25">
        <v>0</v>
      </c>
      <c r="M110" s="25">
        <v>0</v>
      </c>
      <c r="N110" s="25"/>
      <c r="O110" s="25">
        <f t="shared" si="264"/>
        <v>0</v>
      </c>
      <c r="P110" s="25">
        <f t="shared" si="265"/>
        <v>0</v>
      </c>
      <c r="Q110" s="28" t="e">
        <f t="shared" si="198"/>
        <v>#DIV/0!</v>
      </c>
      <c r="R110" s="17"/>
      <c r="S110" s="12" t="s">
        <v>198</v>
      </c>
    </row>
    <row r="111" spans="1:19" ht="54" x14ac:dyDescent="0.25">
      <c r="A111" s="13" t="str">
        <f t="shared" si="194"/>
        <v>a</v>
      </c>
      <c r="B111" s="19" t="s">
        <v>109</v>
      </c>
      <c r="C111" s="20" t="s">
        <v>18</v>
      </c>
      <c r="D111" s="37">
        <f t="shared" ref="D111:F111" si="266">D112+D120+D121+D122</f>
        <v>56151</v>
      </c>
      <c r="E111" s="37">
        <f t="shared" ref="E111" si="267">E112+E120+E121+E122</f>
        <v>8321</v>
      </c>
      <c r="F111" s="37">
        <f t="shared" si="266"/>
        <v>8306000</v>
      </c>
      <c r="G111" s="37">
        <f t="shared" ref="G111:H111" si="268">G112+G120+G121+G122</f>
        <v>4607975</v>
      </c>
      <c r="H111" s="37">
        <f t="shared" si="268"/>
        <v>3349687</v>
      </c>
      <c r="I111" s="37">
        <f t="shared" si="195"/>
        <v>7957662</v>
      </c>
      <c r="J111" s="44">
        <f t="shared" si="196"/>
        <v>348338</v>
      </c>
      <c r="K111" s="45">
        <f t="shared" si="197"/>
        <v>0.95806188297616179</v>
      </c>
      <c r="L111" s="40">
        <f t="shared" ref="L111:M111" si="269">L112+L120+L121+L122</f>
        <v>11258000</v>
      </c>
      <c r="M111" s="40">
        <f t="shared" si="269"/>
        <v>11258000</v>
      </c>
      <c r="N111" s="37">
        <f t="shared" ref="N111" si="270">N112+N120+N121+N122</f>
        <v>3235792</v>
      </c>
      <c r="O111" s="37">
        <f t="shared" ref="O111" si="271">O112+O120+O121+O122</f>
        <v>11193454</v>
      </c>
      <c r="P111" s="44">
        <f t="shared" ref="P111" si="272">P112+P120+P121+P122</f>
        <v>64546</v>
      </c>
      <c r="Q111" s="46">
        <f t="shared" si="198"/>
        <v>0.99426665482323684</v>
      </c>
      <c r="R111" s="18"/>
      <c r="S111" s="12" t="s">
        <v>90</v>
      </c>
    </row>
    <row r="112" spans="1:19" ht="18.75" x14ac:dyDescent="0.25">
      <c r="A112" s="13" t="str">
        <f t="shared" si="194"/>
        <v>a</v>
      </c>
      <c r="B112" s="3" t="s">
        <v>2</v>
      </c>
      <c r="C112" s="4" t="s">
        <v>3</v>
      </c>
      <c r="D112" s="41">
        <f t="shared" ref="D112:H112" si="273">D113+D114+D115+D116+D117+D118+D119</f>
        <v>56151</v>
      </c>
      <c r="E112" s="41">
        <f t="shared" ref="E112" si="274">E113+E114+E115+E116+E117+E118+E119</f>
        <v>4256</v>
      </c>
      <c r="F112" s="41">
        <f t="shared" si="273"/>
        <v>8056000</v>
      </c>
      <c r="G112" s="41">
        <f t="shared" si="273"/>
        <v>4546114</v>
      </c>
      <c r="H112" s="41">
        <f t="shared" si="273"/>
        <v>3245687</v>
      </c>
      <c r="I112" s="37">
        <f t="shared" si="195"/>
        <v>7791801</v>
      </c>
      <c r="J112" s="44">
        <f t="shared" si="196"/>
        <v>264199</v>
      </c>
      <c r="K112" s="45">
        <f t="shared" si="197"/>
        <v>0.96720469215491556</v>
      </c>
      <c r="L112" s="41">
        <f t="shared" ref="L112:M112" si="275">L113+L114+L115+L116+L117+L118+L119</f>
        <v>11228000</v>
      </c>
      <c r="M112" s="41">
        <f t="shared" si="275"/>
        <v>11008000</v>
      </c>
      <c r="N112" s="41">
        <f t="shared" ref="N112:P112" si="276">N113+N114+N115+N116+N117+N118+N119</f>
        <v>3155792</v>
      </c>
      <c r="O112" s="41">
        <f t="shared" si="276"/>
        <v>10947593</v>
      </c>
      <c r="P112" s="47">
        <f t="shared" si="276"/>
        <v>60407</v>
      </c>
      <c r="Q112" s="48">
        <f t="shared" si="198"/>
        <v>0.99451244549418605</v>
      </c>
      <c r="R112" s="17"/>
      <c r="S112" s="12" t="s">
        <v>90</v>
      </c>
    </row>
    <row r="113" spans="1:19" ht="18.75" x14ac:dyDescent="0.25">
      <c r="A113" s="13" t="str">
        <f t="shared" si="194"/>
        <v>a</v>
      </c>
      <c r="B113" s="5" t="s">
        <v>2</v>
      </c>
      <c r="C113" s="6" t="s">
        <v>4</v>
      </c>
      <c r="D113" s="37"/>
      <c r="E113" s="37"/>
      <c r="F113" s="37">
        <v>2631000</v>
      </c>
      <c r="G113" s="37">
        <v>1693190</v>
      </c>
      <c r="H113" s="37">
        <v>907405</v>
      </c>
      <c r="I113" s="37">
        <f t="shared" si="195"/>
        <v>2600595</v>
      </c>
      <c r="J113" s="44">
        <f t="shared" si="196"/>
        <v>30405</v>
      </c>
      <c r="K113" s="45">
        <f t="shared" si="197"/>
        <v>0.98844355758266822</v>
      </c>
      <c r="L113" s="42">
        <v>3508000</v>
      </c>
      <c r="M113" s="42">
        <v>3508000</v>
      </c>
      <c r="N113" s="37">
        <v>907405</v>
      </c>
      <c r="O113" s="37">
        <f t="shared" ref="O113:O122" si="277">I113+N113</f>
        <v>3508000</v>
      </c>
      <c r="P113" s="44">
        <f t="shared" ref="P113:P122" si="278">M113-O113</f>
        <v>0</v>
      </c>
      <c r="Q113" s="46">
        <f t="shared" si="198"/>
        <v>1</v>
      </c>
      <c r="R113" s="18"/>
      <c r="S113" s="12" t="s">
        <v>90</v>
      </c>
    </row>
    <row r="114" spans="1:19" ht="18.75" x14ac:dyDescent="0.25">
      <c r="A114" s="13" t="str">
        <f t="shared" si="194"/>
        <v>a</v>
      </c>
      <c r="B114" s="5" t="s">
        <v>2</v>
      </c>
      <c r="C114" s="6" t="s">
        <v>5</v>
      </c>
      <c r="D114" s="37">
        <v>56151</v>
      </c>
      <c r="E114" s="37">
        <v>4256</v>
      </c>
      <c r="F114" s="37">
        <v>5300000</v>
      </c>
      <c r="G114" s="37">
        <v>2827657</v>
      </c>
      <c r="H114" s="37">
        <v>2251172</v>
      </c>
      <c r="I114" s="37">
        <f t="shared" si="195"/>
        <v>5078829</v>
      </c>
      <c r="J114" s="44">
        <f t="shared" si="196"/>
        <v>221171</v>
      </c>
      <c r="K114" s="45">
        <f t="shared" si="197"/>
        <v>0.95826962264150939</v>
      </c>
      <c r="L114" s="42">
        <v>7550000</v>
      </c>
      <c r="M114" s="42">
        <v>7330000</v>
      </c>
      <c r="N114" s="37">
        <f>2251171-56151-4256</f>
        <v>2190764</v>
      </c>
      <c r="O114" s="37">
        <f t="shared" si="277"/>
        <v>7269593</v>
      </c>
      <c r="P114" s="44">
        <f t="shared" si="278"/>
        <v>60407</v>
      </c>
      <c r="Q114" s="46">
        <f t="shared" si="198"/>
        <v>0.99175893587994546</v>
      </c>
      <c r="R114" s="18"/>
      <c r="S114" s="12" t="s">
        <v>90</v>
      </c>
    </row>
    <row r="115" spans="1:19" ht="18.75" hidden="1" x14ac:dyDescent="0.25">
      <c r="A115" s="13" t="str">
        <f t="shared" si="194"/>
        <v>b</v>
      </c>
      <c r="B115" s="5" t="s">
        <v>2</v>
      </c>
      <c r="C115" s="6" t="s">
        <v>6</v>
      </c>
      <c r="D115" s="26"/>
      <c r="E115" s="26"/>
      <c r="F115" s="26"/>
      <c r="G115" s="26"/>
      <c r="H115" s="26"/>
      <c r="I115" s="26">
        <f t="shared" si="195"/>
        <v>0</v>
      </c>
      <c r="J115" s="26">
        <f t="shared" si="196"/>
        <v>0</v>
      </c>
      <c r="K115" s="27" t="e">
        <f t="shared" si="197"/>
        <v>#DIV/0!</v>
      </c>
      <c r="L115" s="31"/>
      <c r="M115" s="31"/>
      <c r="N115" s="26"/>
      <c r="O115" s="26">
        <f t="shared" si="277"/>
        <v>0</v>
      </c>
      <c r="P115" s="26">
        <f t="shared" si="278"/>
        <v>0</v>
      </c>
      <c r="Q115" s="29" t="e">
        <f t="shared" si="198"/>
        <v>#DIV/0!</v>
      </c>
      <c r="R115" s="18"/>
      <c r="S115" s="12" t="s">
        <v>90</v>
      </c>
    </row>
    <row r="116" spans="1:19" ht="18.75" hidden="1" x14ac:dyDescent="0.25">
      <c r="A116" s="13" t="str">
        <f t="shared" si="194"/>
        <v>b</v>
      </c>
      <c r="B116" s="5" t="s">
        <v>2</v>
      </c>
      <c r="C116" s="7" t="s">
        <v>7</v>
      </c>
      <c r="D116" s="26"/>
      <c r="E116" s="26"/>
      <c r="F116" s="26"/>
      <c r="G116" s="26"/>
      <c r="H116" s="26"/>
      <c r="I116" s="26">
        <f t="shared" si="195"/>
        <v>0</v>
      </c>
      <c r="J116" s="26">
        <f t="shared" si="196"/>
        <v>0</v>
      </c>
      <c r="K116" s="27" t="e">
        <f t="shared" si="197"/>
        <v>#DIV/0!</v>
      </c>
      <c r="L116" s="31"/>
      <c r="M116" s="31"/>
      <c r="N116" s="26"/>
      <c r="O116" s="26">
        <f t="shared" si="277"/>
        <v>0</v>
      </c>
      <c r="P116" s="26">
        <f t="shared" si="278"/>
        <v>0</v>
      </c>
      <c r="Q116" s="29" t="e">
        <f t="shared" si="198"/>
        <v>#DIV/0!</v>
      </c>
      <c r="R116" s="18"/>
      <c r="S116" s="12" t="s">
        <v>90</v>
      </c>
    </row>
    <row r="117" spans="1:19" ht="18.75" x14ac:dyDescent="0.25">
      <c r="A117" s="13" t="str">
        <f t="shared" si="194"/>
        <v>a</v>
      </c>
      <c r="B117" s="5" t="s">
        <v>2</v>
      </c>
      <c r="C117" s="7" t="s">
        <v>8</v>
      </c>
      <c r="D117" s="37"/>
      <c r="E117" s="37"/>
      <c r="F117" s="37">
        <v>30000</v>
      </c>
      <c r="G117" s="37">
        <v>1445</v>
      </c>
      <c r="H117" s="37">
        <v>32110</v>
      </c>
      <c r="I117" s="37">
        <f t="shared" si="195"/>
        <v>33555</v>
      </c>
      <c r="J117" s="44">
        <f t="shared" si="196"/>
        <v>-3555</v>
      </c>
      <c r="K117" s="45">
        <f t="shared" si="197"/>
        <v>1.1185</v>
      </c>
      <c r="L117" s="42">
        <v>50000</v>
      </c>
      <c r="M117" s="42">
        <v>50000</v>
      </c>
      <c r="N117" s="37">
        <v>16445</v>
      </c>
      <c r="O117" s="37">
        <f t="shared" si="277"/>
        <v>50000</v>
      </c>
      <c r="P117" s="44">
        <f t="shared" si="278"/>
        <v>0</v>
      </c>
      <c r="Q117" s="46">
        <f t="shared" si="198"/>
        <v>1</v>
      </c>
      <c r="R117" s="18"/>
      <c r="S117" s="12" t="s">
        <v>90</v>
      </c>
    </row>
    <row r="118" spans="1:19" ht="18.75" x14ac:dyDescent="0.25">
      <c r="A118" s="13" t="str">
        <f t="shared" si="194"/>
        <v>a</v>
      </c>
      <c r="B118" s="5" t="s">
        <v>2</v>
      </c>
      <c r="C118" s="7" t="s">
        <v>9</v>
      </c>
      <c r="D118" s="37"/>
      <c r="E118" s="37"/>
      <c r="F118" s="37">
        <v>45000</v>
      </c>
      <c r="G118" s="37">
        <v>15603</v>
      </c>
      <c r="H118" s="37">
        <v>25000</v>
      </c>
      <c r="I118" s="37">
        <f t="shared" si="195"/>
        <v>40603</v>
      </c>
      <c r="J118" s="44">
        <f t="shared" si="196"/>
        <v>4397</v>
      </c>
      <c r="K118" s="45">
        <f t="shared" si="197"/>
        <v>0.90228888888888892</v>
      </c>
      <c r="L118" s="42">
        <v>70000</v>
      </c>
      <c r="M118" s="42">
        <v>70000</v>
      </c>
      <c r="N118" s="37">
        <v>29397</v>
      </c>
      <c r="O118" s="37">
        <f t="shared" si="277"/>
        <v>70000</v>
      </c>
      <c r="P118" s="44">
        <f t="shared" si="278"/>
        <v>0</v>
      </c>
      <c r="Q118" s="46">
        <f t="shared" si="198"/>
        <v>1</v>
      </c>
      <c r="R118" s="18"/>
      <c r="S118" s="12" t="s">
        <v>90</v>
      </c>
    </row>
    <row r="119" spans="1:19" ht="18.75" x14ac:dyDescent="0.25">
      <c r="A119" s="13" t="str">
        <f t="shared" si="194"/>
        <v>a</v>
      </c>
      <c r="B119" s="5" t="s">
        <v>2</v>
      </c>
      <c r="C119" s="7" t="s">
        <v>10</v>
      </c>
      <c r="D119" s="37"/>
      <c r="E119" s="37"/>
      <c r="F119" s="37">
        <v>50000</v>
      </c>
      <c r="G119" s="37">
        <v>8219</v>
      </c>
      <c r="H119" s="37">
        <v>30000</v>
      </c>
      <c r="I119" s="37">
        <f t="shared" si="195"/>
        <v>38219</v>
      </c>
      <c r="J119" s="44">
        <f t="shared" si="196"/>
        <v>11781</v>
      </c>
      <c r="K119" s="45">
        <f t="shared" si="197"/>
        <v>0.76437999999999995</v>
      </c>
      <c r="L119" s="42">
        <v>50000</v>
      </c>
      <c r="M119" s="42">
        <v>50000</v>
      </c>
      <c r="N119" s="37">
        <v>11781</v>
      </c>
      <c r="O119" s="37">
        <f t="shared" si="277"/>
        <v>50000</v>
      </c>
      <c r="P119" s="44">
        <f t="shared" si="278"/>
        <v>0</v>
      </c>
      <c r="Q119" s="46">
        <f t="shared" si="198"/>
        <v>1</v>
      </c>
      <c r="R119" s="18"/>
      <c r="S119" s="12" t="s">
        <v>90</v>
      </c>
    </row>
    <row r="120" spans="1:19" ht="18.75" x14ac:dyDescent="0.25">
      <c r="A120" s="13" t="str">
        <f t="shared" si="194"/>
        <v>a</v>
      </c>
      <c r="B120" s="5" t="s">
        <v>2</v>
      </c>
      <c r="C120" s="4" t="s">
        <v>11</v>
      </c>
      <c r="D120" s="41"/>
      <c r="E120" s="41">
        <v>4065</v>
      </c>
      <c r="F120" s="41">
        <v>250000</v>
      </c>
      <c r="G120" s="41">
        <v>61861</v>
      </c>
      <c r="H120" s="41">
        <v>104000</v>
      </c>
      <c r="I120" s="37">
        <f t="shared" si="195"/>
        <v>165861</v>
      </c>
      <c r="J120" s="44">
        <f t="shared" si="196"/>
        <v>84139</v>
      </c>
      <c r="K120" s="45">
        <f t="shared" si="197"/>
        <v>0.66344400000000003</v>
      </c>
      <c r="L120" s="41">
        <v>30000</v>
      </c>
      <c r="M120" s="41">
        <v>250000</v>
      </c>
      <c r="N120" s="41">
        <v>80000</v>
      </c>
      <c r="O120" s="41">
        <f t="shared" si="277"/>
        <v>245861</v>
      </c>
      <c r="P120" s="47">
        <f t="shared" si="278"/>
        <v>4139</v>
      </c>
      <c r="Q120" s="48">
        <f t="shared" si="198"/>
        <v>0.98344399999999998</v>
      </c>
      <c r="R120" s="17"/>
      <c r="S120" s="12" t="s">
        <v>90</v>
      </c>
    </row>
    <row r="121" spans="1:19" ht="18.75" hidden="1" x14ac:dyDescent="0.25">
      <c r="A121" s="13" t="str">
        <f t="shared" si="194"/>
        <v>b</v>
      </c>
      <c r="B121" s="5" t="s">
        <v>2</v>
      </c>
      <c r="C121" s="4" t="s">
        <v>12</v>
      </c>
      <c r="D121" s="25"/>
      <c r="E121" s="25"/>
      <c r="F121" s="25">
        <v>0</v>
      </c>
      <c r="G121" s="25"/>
      <c r="H121" s="25"/>
      <c r="I121" s="26">
        <f t="shared" si="195"/>
        <v>0</v>
      </c>
      <c r="J121" s="26">
        <f t="shared" si="196"/>
        <v>0</v>
      </c>
      <c r="K121" s="27" t="e">
        <f t="shared" si="197"/>
        <v>#DIV/0!</v>
      </c>
      <c r="L121" s="25">
        <v>0</v>
      </c>
      <c r="M121" s="25">
        <v>0</v>
      </c>
      <c r="N121" s="25"/>
      <c r="O121" s="25">
        <f t="shared" si="277"/>
        <v>0</v>
      </c>
      <c r="P121" s="25">
        <f t="shared" si="278"/>
        <v>0</v>
      </c>
      <c r="Q121" s="28" t="e">
        <f t="shared" si="198"/>
        <v>#DIV/0!</v>
      </c>
      <c r="R121" s="17"/>
      <c r="S121" s="12" t="s">
        <v>90</v>
      </c>
    </row>
    <row r="122" spans="1:19" ht="18.75" hidden="1" x14ac:dyDescent="0.25">
      <c r="A122" s="13" t="str">
        <f t="shared" si="194"/>
        <v>b</v>
      </c>
      <c r="B122" s="5" t="s">
        <v>2</v>
      </c>
      <c r="C122" s="4" t="s">
        <v>13</v>
      </c>
      <c r="D122" s="25"/>
      <c r="E122" s="25"/>
      <c r="F122" s="25">
        <v>0</v>
      </c>
      <c r="G122" s="25"/>
      <c r="H122" s="25"/>
      <c r="I122" s="26">
        <f t="shared" si="195"/>
        <v>0</v>
      </c>
      <c r="J122" s="26">
        <f t="shared" si="196"/>
        <v>0</v>
      </c>
      <c r="K122" s="27" t="e">
        <f t="shared" si="197"/>
        <v>#DIV/0!</v>
      </c>
      <c r="L122" s="25">
        <v>0</v>
      </c>
      <c r="M122" s="25">
        <v>0</v>
      </c>
      <c r="N122" s="25"/>
      <c r="O122" s="25">
        <f t="shared" si="277"/>
        <v>0</v>
      </c>
      <c r="P122" s="25">
        <f t="shared" si="278"/>
        <v>0</v>
      </c>
      <c r="Q122" s="28" t="e">
        <f t="shared" si="198"/>
        <v>#DIV/0!</v>
      </c>
      <c r="R122" s="17"/>
      <c r="S122" s="12" t="s">
        <v>90</v>
      </c>
    </row>
    <row r="123" spans="1:19" ht="36" x14ac:dyDescent="0.25">
      <c r="A123" s="13" t="str">
        <f t="shared" si="194"/>
        <v>a</v>
      </c>
      <c r="B123" s="19" t="s">
        <v>110</v>
      </c>
      <c r="C123" s="20" t="s">
        <v>19</v>
      </c>
      <c r="D123" s="26">
        <f t="shared" ref="D123:F123" si="279">D124+D132+D133+D134</f>
        <v>97194</v>
      </c>
      <c r="E123" s="26">
        <f t="shared" ref="E123" si="280">E124+E132+E133+E134</f>
        <v>44451</v>
      </c>
      <c r="F123" s="26">
        <f t="shared" si="279"/>
        <v>19157900</v>
      </c>
      <c r="G123" s="26">
        <f t="shared" ref="G123:H123" si="281">G124+G132+G133+G134</f>
        <v>11250472</v>
      </c>
      <c r="H123" s="26">
        <f t="shared" si="281"/>
        <v>7907428</v>
      </c>
      <c r="I123" s="26">
        <f t="shared" si="195"/>
        <v>19157900</v>
      </c>
      <c r="J123" s="56">
        <f t="shared" si="196"/>
        <v>0</v>
      </c>
      <c r="K123" s="57">
        <f t="shared" si="197"/>
        <v>1</v>
      </c>
      <c r="L123" s="26">
        <f t="shared" ref="L123:M123" si="282">L124+L132+L133+L134</f>
        <v>26290000</v>
      </c>
      <c r="M123" s="26">
        <f t="shared" si="282"/>
        <v>26290000</v>
      </c>
      <c r="N123" s="26">
        <f t="shared" ref="N123" si="283">N124+N132+N133+N134</f>
        <v>7132100</v>
      </c>
      <c r="O123" s="26">
        <f t="shared" ref="O123" si="284">O124+O132+O133+O134</f>
        <v>26290000</v>
      </c>
      <c r="P123" s="56">
        <f t="shared" ref="P123" si="285">P124+P132+P133+P134</f>
        <v>0</v>
      </c>
      <c r="Q123" s="60">
        <f t="shared" si="198"/>
        <v>1</v>
      </c>
      <c r="R123" s="18"/>
      <c r="S123" s="12" t="s">
        <v>91</v>
      </c>
    </row>
    <row r="124" spans="1:19" ht="18.75" x14ac:dyDescent="0.25">
      <c r="A124" s="13" t="str">
        <f t="shared" si="194"/>
        <v>a</v>
      </c>
      <c r="B124" s="3" t="s">
        <v>2</v>
      </c>
      <c r="C124" s="4" t="s">
        <v>3</v>
      </c>
      <c r="D124" s="25">
        <f t="shared" ref="D124:H124" si="286">D125+D126+D127+D128+D129+D130+D131</f>
        <v>97194</v>
      </c>
      <c r="E124" s="25">
        <f t="shared" ref="E124" si="287">E125+E126+E127+E128+E129+E130+E131</f>
        <v>44451</v>
      </c>
      <c r="F124" s="25">
        <f t="shared" si="286"/>
        <v>18867900</v>
      </c>
      <c r="G124" s="25">
        <f t="shared" si="286"/>
        <v>11128445</v>
      </c>
      <c r="H124" s="25">
        <f t="shared" si="286"/>
        <v>7739455</v>
      </c>
      <c r="I124" s="26">
        <f t="shared" si="195"/>
        <v>18867900</v>
      </c>
      <c r="J124" s="56">
        <f t="shared" si="196"/>
        <v>0</v>
      </c>
      <c r="K124" s="57">
        <f t="shared" si="197"/>
        <v>1</v>
      </c>
      <c r="L124" s="25">
        <f t="shared" ref="L124:M124" si="288">L125+L126+L127+L128+L129+L130+L131</f>
        <v>25970000</v>
      </c>
      <c r="M124" s="25">
        <f t="shared" si="288"/>
        <v>25970000</v>
      </c>
      <c r="N124" s="25">
        <f t="shared" ref="N124:P124" si="289">N125+N126+N127+N128+N129+N130+N131</f>
        <v>7102100</v>
      </c>
      <c r="O124" s="25">
        <f t="shared" si="289"/>
        <v>25970000</v>
      </c>
      <c r="P124" s="58">
        <f t="shared" si="289"/>
        <v>0</v>
      </c>
      <c r="Q124" s="59">
        <f t="shared" si="198"/>
        <v>1</v>
      </c>
      <c r="R124" s="17"/>
      <c r="S124" s="12" t="s">
        <v>91</v>
      </c>
    </row>
    <row r="125" spans="1:19" ht="18.75" x14ac:dyDescent="0.25">
      <c r="A125" s="13" t="str">
        <f t="shared" si="194"/>
        <v>a</v>
      </c>
      <c r="B125" s="5" t="s">
        <v>2</v>
      </c>
      <c r="C125" s="6" t="s">
        <v>4</v>
      </c>
      <c r="D125" s="26"/>
      <c r="E125" s="26"/>
      <c r="F125" s="26">
        <v>13869000</v>
      </c>
      <c r="G125" s="26">
        <v>8462759</v>
      </c>
      <c r="H125" s="26">
        <v>5406241</v>
      </c>
      <c r="I125" s="26">
        <f t="shared" si="195"/>
        <v>13869000</v>
      </c>
      <c r="J125" s="56">
        <f t="shared" si="196"/>
        <v>0</v>
      </c>
      <c r="K125" s="57">
        <f t="shared" si="197"/>
        <v>1</v>
      </c>
      <c r="L125" s="26">
        <v>18976000</v>
      </c>
      <c r="M125" s="26">
        <v>18945000</v>
      </c>
      <c r="N125" s="26">
        <v>5076000</v>
      </c>
      <c r="O125" s="26">
        <f t="shared" ref="O125:O134" si="290">I125+N125</f>
        <v>18945000</v>
      </c>
      <c r="P125" s="56">
        <f t="shared" ref="P125:P134" si="291">M125-O125</f>
        <v>0</v>
      </c>
      <c r="Q125" s="60">
        <f t="shared" si="198"/>
        <v>1</v>
      </c>
      <c r="R125" s="18"/>
      <c r="S125" s="12" t="s">
        <v>91</v>
      </c>
    </row>
    <row r="126" spans="1:19" ht="18.75" x14ac:dyDescent="0.25">
      <c r="A126" s="13" t="str">
        <f t="shared" si="194"/>
        <v>a</v>
      </c>
      <c r="B126" s="5" t="s">
        <v>2</v>
      </c>
      <c r="C126" s="6" t="s">
        <v>5</v>
      </c>
      <c r="D126" s="26">
        <v>97194</v>
      </c>
      <c r="E126" s="26">
        <v>44451</v>
      </c>
      <c r="F126" s="26">
        <v>4734800</v>
      </c>
      <c r="G126" s="26">
        <v>2475995</v>
      </c>
      <c r="H126" s="26">
        <v>2258805</v>
      </c>
      <c r="I126" s="26">
        <f t="shared" si="195"/>
        <v>4734800</v>
      </c>
      <c r="J126" s="56">
        <f t="shared" si="196"/>
        <v>0</v>
      </c>
      <c r="K126" s="57">
        <f t="shared" si="197"/>
        <v>1</v>
      </c>
      <c r="L126" s="26">
        <v>6759000</v>
      </c>
      <c r="M126" s="26">
        <v>6706800</v>
      </c>
      <c r="N126" s="26">
        <v>1972000</v>
      </c>
      <c r="O126" s="26">
        <f t="shared" si="290"/>
        <v>6706800</v>
      </c>
      <c r="P126" s="56">
        <f t="shared" si="291"/>
        <v>0</v>
      </c>
      <c r="Q126" s="60">
        <f t="shared" si="198"/>
        <v>1</v>
      </c>
      <c r="R126" s="18"/>
      <c r="S126" s="12" t="s">
        <v>91</v>
      </c>
    </row>
    <row r="127" spans="1:19" ht="18.75" hidden="1" x14ac:dyDescent="0.25">
      <c r="A127" s="13" t="str">
        <f t="shared" si="194"/>
        <v>b</v>
      </c>
      <c r="B127" s="5" t="s">
        <v>2</v>
      </c>
      <c r="C127" s="6" t="s">
        <v>6</v>
      </c>
      <c r="D127" s="26"/>
      <c r="E127" s="26"/>
      <c r="F127" s="26"/>
      <c r="G127" s="26"/>
      <c r="H127" s="26"/>
      <c r="I127" s="26">
        <f t="shared" si="195"/>
        <v>0</v>
      </c>
      <c r="J127" s="26">
        <f t="shared" si="196"/>
        <v>0</v>
      </c>
      <c r="K127" s="27" t="e">
        <f t="shared" si="197"/>
        <v>#DIV/0!</v>
      </c>
      <c r="L127" s="26"/>
      <c r="M127" s="26"/>
      <c r="N127" s="26"/>
      <c r="O127" s="26">
        <f t="shared" si="290"/>
        <v>0</v>
      </c>
      <c r="P127" s="26">
        <f t="shared" si="291"/>
        <v>0</v>
      </c>
      <c r="Q127" s="29" t="e">
        <f t="shared" si="198"/>
        <v>#DIV/0!</v>
      </c>
      <c r="R127" s="18"/>
      <c r="S127" s="12" t="s">
        <v>91</v>
      </c>
    </row>
    <row r="128" spans="1:19" ht="18.75" hidden="1" x14ac:dyDescent="0.25">
      <c r="A128" s="13" t="str">
        <f t="shared" si="194"/>
        <v>b</v>
      </c>
      <c r="B128" s="5" t="s">
        <v>2</v>
      </c>
      <c r="C128" s="7" t="s">
        <v>7</v>
      </c>
      <c r="D128" s="26"/>
      <c r="E128" s="26"/>
      <c r="F128" s="26"/>
      <c r="G128" s="26"/>
      <c r="H128" s="26"/>
      <c r="I128" s="26">
        <f t="shared" si="195"/>
        <v>0</v>
      </c>
      <c r="J128" s="26">
        <f t="shared" si="196"/>
        <v>0</v>
      </c>
      <c r="K128" s="27" t="e">
        <f t="shared" si="197"/>
        <v>#DIV/0!</v>
      </c>
      <c r="L128" s="26"/>
      <c r="M128" s="26"/>
      <c r="N128" s="26"/>
      <c r="O128" s="26">
        <f t="shared" si="290"/>
        <v>0</v>
      </c>
      <c r="P128" s="26">
        <f t="shared" si="291"/>
        <v>0</v>
      </c>
      <c r="Q128" s="29" t="e">
        <f t="shared" si="198"/>
        <v>#DIV/0!</v>
      </c>
      <c r="R128" s="18"/>
      <c r="S128" s="12" t="s">
        <v>91</v>
      </c>
    </row>
    <row r="129" spans="1:19" ht="18.75" x14ac:dyDescent="0.25">
      <c r="A129" s="13" t="str">
        <f t="shared" si="194"/>
        <v>a</v>
      </c>
      <c r="B129" s="5" t="s">
        <v>2</v>
      </c>
      <c r="C129" s="7" t="s">
        <v>8</v>
      </c>
      <c r="D129" s="26"/>
      <c r="E129" s="26"/>
      <c r="F129" s="26">
        <v>43200</v>
      </c>
      <c r="G129" s="26">
        <v>39998</v>
      </c>
      <c r="H129" s="26">
        <v>3202</v>
      </c>
      <c r="I129" s="26">
        <f t="shared" si="195"/>
        <v>43200</v>
      </c>
      <c r="J129" s="56">
        <f t="shared" si="196"/>
        <v>0</v>
      </c>
      <c r="K129" s="57">
        <f t="shared" si="197"/>
        <v>1</v>
      </c>
      <c r="L129" s="26">
        <v>3000</v>
      </c>
      <c r="M129" s="26">
        <v>43200</v>
      </c>
      <c r="N129" s="26"/>
      <c r="O129" s="26">
        <f t="shared" si="290"/>
        <v>43200</v>
      </c>
      <c r="P129" s="56">
        <f t="shared" si="291"/>
        <v>0</v>
      </c>
      <c r="Q129" s="60">
        <f t="shared" si="198"/>
        <v>1</v>
      </c>
      <c r="R129" s="18"/>
      <c r="S129" s="12" t="s">
        <v>91</v>
      </c>
    </row>
    <row r="130" spans="1:19" ht="18.75" x14ac:dyDescent="0.25">
      <c r="A130" s="13" t="str">
        <f t="shared" si="194"/>
        <v>a</v>
      </c>
      <c r="B130" s="5" t="s">
        <v>2</v>
      </c>
      <c r="C130" s="7" t="s">
        <v>9</v>
      </c>
      <c r="D130" s="26"/>
      <c r="E130" s="26"/>
      <c r="F130" s="26">
        <v>167000</v>
      </c>
      <c r="G130" s="26">
        <v>126860</v>
      </c>
      <c r="H130" s="26">
        <v>40140</v>
      </c>
      <c r="I130" s="26">
        <f t="shared" si="195"/>
        <v>167000</v>
      </c>
      <c r="J130" s="56">
        <f t="shared" si="196"/>
        <v>0</v>
      </c>
      <c r="K130" s="57">
        <f t="shared" si="197"/>
        <v>1</v>
      </c>
      <c r="L130" s="26">
        <v>153000</v>
      </c>
      <c r="M130" s="26">
        <v>196000</v>
      </c>
      <c r="N130" s="26">
        <v>29000</v>
      </c>
      <c r="O130" s="26">
        <f t="shared" si="290"/>
        <v>196000</v>
      </c>
      <c r="P130" s="56">
        <f t="shared" si="291"/>
        <v>0</v>
      </c>
      <c r="Q130" s="60">
        <f t="shared" si="198"/>
        <v>1</v>
      </c>
      <c r="R130" s="18"/>
      <c r="S130" s="12" t="s">
        <v>91</v>
      </c>
    </row>
    <row r="131" spans="1:19" ht="18.75" x14ac:dyDescent="0.25">
      <c r="A131" s="13" t="str">
        <f t="shared" si="194"/>
        <v>a</v>
      </c>
      <c r="B131" s="5" t="s">
        <v>2</v>
      </c>
      <c r="C131" s="7" t="s">
        <v>10</v>
      </c>
      <c r="D131" s="26"/>
      <c r="E131" s="26"/>
      <c r="F131" s="26">
        <v>53900</v>
      </c>
      <c r="G131" s="26">
        <v>22833</v>
      </c>
      <c r="H131" s="26">
        <v>31067</v>
      </c>
      <c r="I131" s="26">
        <f t="shared" si="195"/>
        <v>53900</v>
      </c>
      <c r="J131" s="56">
        <f t="shared" si="196"/>
        <v>0</v>
      </c>
      <c r="K131" s="57">
        <f t="shared" si="197"/>
        <v>1</v>
      </c>
      <c r="L131" s="26">
        <v>79000</v>
      </c>
      <c r="M131" s="26">
        <v>79000</v>
      </c>
      <c r="N131" s="26">
        <v>25100</v>
      </c>
      <c r="O131" s="26">
        <f t="shared" si="290"/>
        <v>79000</v>
      </c>
      <c r="P131" s="56">
        <f t="shared" si="291"/>
        <v>0</v>
      </c>
      <c r="Q131" s="60">
        <f t="shared" si="198"/>
        <v>1</v>
      </c>
      <c r="R131" s="18"/>
      <c r="S131" s="12" t="s">
        <v>91</v>
      </c>
    </row>
    <row r="132" spans="1:19" ht="18.75" x14ac:dyDescent="0.25">
      <c r="A132" s="13" t="str">
        <f t="shared" ref="A132:A195" si="292">IF((F132+G132+D132+I132+L132+M132+N132+O132)&gt;0,"a","b")</f>
        <v>a</v>
      </c>
      <c r="B132" s="3" t="s">
        <v>2</v>
      </c>
      <c r="C132" s="4" t="s">
        <v>11</v>
      </c>
      <c r="D132" s="25"/>
      <c r="E132" s="25"/>
      <c r="F132" s="25">
        <v>290000</v>
      </c>
      <c r="G132" s="25">
        <v>122027</v>
      </c>
      <c r="H132" s="25">
        <v>167973</v>
      </c>
      <c r="I132" s="26">
        <f t="shared" ref="I132:I195" si="293">G132+H132</f>
        <v>290000</v>
      </c>
      <c r="J132" s="56">
        <f t="shared" ref="J132:J195" si="294">F132-I132</f>
        <v>0</v>
      </c>
      <c r="K132" s="57">
        <f t="shared" ref="K132:K195" si="295">I132/F132</f>
        <v>1</v>
      </c>
      <c r="L132" s="25">
        <v>320000</v>
      </c>
      <c r="M132" s="25">
        <v>320000</v>
      </c>
      <c r="N132" s="25">
        <v>30000</v>
      </c>
      <c r="O132" s="25">
        <f t="shared" si="290"/>
        <v>320000</v>
      </c>
      <c r="P132" s="58">
        <f t="shared" si="291"/>
        <v>0</v>
      </c>
      <c r="Q132" s="59">
        <f t="shared" ref="Q132:Q195" si="296">O132/M132</f>
        <v>1</v>
      </c>
      <c r="R132" s="17"/>
      <c r="S132" s="12" t="s">
        <v>91</v>
      </c>
    </row>
    <row r="133" spans="1:19" ht="18.75" hidden="1" x14ac:dyDescent="0.25">
      <c r="A133" s="13" t="str">
        <f t="shared" si="292"/>
        <v>b</v>
      </c>
      <c r="B133" s="3" t="s">
        <v>2</v>
      </c>
      <c r="C133" s="4" t="s">
        <v>12</v>
      </c>
      <c r="D133" s="25"/>
      <c r="E133" s="25"/>
      <c r="F133" s="25">
        <v>0</v>
      </c>
      <c r="G133" s="25"/>
      <c r="H133" s="25"/>
      <c r="I133" s="26">
        <f t="shared" si="293"/>
        <v>0</v>
      </c>
      <c r="J133" s="26">
        <f t="shared" si="294"/>
        <v>0</v>
      </c>
      <c r="K133" s="27" t="e">
        <f t="shared" si="295"/>
        <v>#DIV/0!</v>
      </c>
      <c r="L133" s="25">
        <v>0</v>
      </c>
      <c r="M133" s="25">
        <v>0</v>
      </c>
      <c r="N133" s="25"/>
      <c r="O133" s="25">
        <f t="shared" si="290"/>
        <v>0</v>
      </c>
      <c r="P133" s="25">
        <f t="shared" si="291"/>
        <v>0</v>
      </c>
      <c r="Q133" s="28" t="e">
        <f t="shared" si="296"/>
        <v>#DIV/0!</v>
      </c>
      <c r="R133" s="17"/>
      <c r="S133" s="12" t="s">
        <v>91</v>
      </c>
    </row>
    <row r="134" spans="1:19" ht="18.75" hidden="1" x14ac:dyDescent="0.25">
      <c r="A134" s="13" t="str">
        <f t="shared" si="292"/>
        <v>b</v>
      </c>
      <c r="B134" s="3" t="s">
        <v>2</v>
      </c>
      <c r="C134" s="4" t="s">
        <v>13</v>
      </c>
      <c r="D134" s="25"/>
      <c r="E134" s="25"/>
      <c r="F134" s="25">
        <v>0</v>
      </c>
      <c r="G134" s="25"/>
      <c r="H134" s="25"/>
      <c r="I134" s="26">
        <f t="shared" si="293"/>
        <v>0</v>
      </c>
      <c r="J134" s="26">
        <f t="shared" si="294"/>
        <v>0</v>
      </c>
      <c r="K134" s="27" t="e">
        <f t="shared" si="295"/>
        <v>#DIV/0!</v>
      </c>
      <c r="L134" s="25">
        <v>0</v>
      </c>
      <c r="M134" s="25">
        <v>0</v>
      </c>
      <c r="N134" s="25"/>
      <c r="O134" s="25">
        <f t="shared" si="290"/>
        <v>0</v>
      </c>
      <c r="P134" s="25">
        <f t="shared" si="291"/>
        <v>0</v>
      </c>
      <c r="Q134" s="28" t="e">
        <f t="shared" si="296"/>
        <v>#DIV/0!</v>
      </c>
      <c r="R134" s="17"/>
      <c r="S134" s="12" t="s">
        <v>91</v>
      </c>
    </row>
    <row r="135" spans="1:19" ht="72" customHeight="1" x14ac:dyDescent="0.25">
      <c r="A135" s="13" t="str">
        <f t="shared" si="292"/>
        <v>a</v>
      </c>
      <c r="B135" s="19" t="s">
        <v>111</v>
      </c>
      <c r="C135" s="20" t="s">
        <v>20</v>
      </c>
      <c r="D135" s="37">
        <f t="shared" ref="D135:F135" si="297">D136+D144+D145+D146</f>
        <v>495</v>
      </c>
      <c r="E135" s="37"/>
      <c r="F135" s="37">
        <f t="shared" si="297"/>
        <v>814200</v>
      </c>
      <c r="G135" s="37">
        <f t="shared" ref="G135:H135" si="298">G136+G144+G145+G146</f>
        <v>431280</v>
      </c>
      <c r="H135" s="37">
        <f t="shared" si="298"/>
        <v>382425</v>
      </c>
      <c r="I135" s="37">
        <f t="shared" si="293"/>
        <v>813705</v>
      </c>
      <c r="J135" s="44">
        <f t="shared" si="294"/>
        <v>495</v>
      </c>
      <c r="K135" s="45">
        <f t="shared" si="295"/>
        <v>0.99939204126750181</v>
      </c>
      <c r="L135" s="40">
        <f t="shared" ref="L135:M135" si="299">L136+L144+L145+L146</f>
        <v>1100000</v>
      </c>
      <c r="M135" s="40">
        <f t="shared" si="299"/>
        <v>1100000</v>
      </c>
      <c r="N135" s="37">
        <f t="shared" ref="N135" si="300">N136+N144+N145+N146</f>
        <v>286295</v>
      </c>
      <c r="O135" s="37">
        <f t="shared" ref="O135" si="301">O136+O144+O145+O146</f>
        <v>1100000</v>
      </c>
      <c r="P135" s="44">
        <f t="shared" ref="P135" si="302">P136+P144+P145+P146</f>
        <v>0</v>
      </c>
      <c r="Q135" s="46">
        <f t="shared" si="296"/>
        <v>1</v>
      </c>
      <c r="R135" s="18"/>
      <c r="S135" s="12" t="s">
        <v>94</v>
      </c>
    </row>
    <row r="136" spans="1:19" ht="18.75" x14ac:dyDescent="0.25">
      <c r="A136" s="13" t="str">
        <f t="shared" si="292"/>
        <v>a</v>
      </c>
      <c r="B136" s="3" t="s">
        <v>2</v>
      </c>
      <c r="C136" s="4" t="s">
        <v>3</v>
      </c>
      <c r="D136" s="41">
        <f t="shared" ref="D136:H136" si="303">D137+D138+D139+D140+D141+D142+D143</f>
        <v>495</v>
      </c>
      <c r="E136" s="41"/>
      <c r="F136" s="41">
        <f t="shared" si="303"/>
        <v>802200</v>
      </c>
      <c r="G136" s="41">
        <f t="shared" si="303"/>
        <v>431280</v>
      </c>
      <c r="H136" s="41">
        <f t="shared" si="303"/>
        <v>370425</v>
      </c>
      <c r="I136" s="37">
        <f t="shared" si="293"/>
        <v>801705</v>
      </c>
      <c r="J136" s="44">
        <f t="shared" si="294"/>
        <v>495</v>
      </c>
      <c r="K136" s="45">
        <f t="shared" si="295"/>
        <v>0.99938294689603591</v>
      </c>
      <c r="L136" s="41">
        <f t="shared" ref="L136:M136" si="304">L137+L138+L139+L140+L141+L142+L143</f>
        <v>1088000</v>
      </c>
      <c r="M136" s="41">
        <f t="shared" si="304"/>
        <v>1088000</v>
      </c>
      <c r="N136" s="41">
        <f t="shared" ref="N136:P136" si="305">N137+N138+N139+N140+N141+N142+N143</f>
        <v>286295</v>
      </c>
      <c r="O136" s="41">
        <f t="shared" si="305"/>
        <v>1088000</v>
      </c>
      <c r="P136" s="47">
        <f t="shared" si="305"/>
        <v>0</v>
      </c>
      <c r="Q136" s="48">
        <f t="shared" si="296"/>
        <v>1</v>
      </c>
      <c r="R136" s="17"/>
      <c r="S136" s="12" t="s">
        <v>94</v>
      </c>
    </row>
    <row r="137" spans="1:19" ht="18.75" x14ac:dyDescent="0.25">
      <c r="A137" s="13" t="str">
        <f t="shared" si="292"/>
        <v>a</v>
      </c>
      <c r="B137" s="5" t="s">
        <v>2</v>
      </c>
      <c r="C137" s="6" t="s">
        <v>4</v>
      </c>
      <c r="D137" s="37"/>
      <c r="E137" s="37"/>
      <c r="F137" s="37">
        <v>600500</v>
      </c>
      <c r="G137" s="37">
        <v>334793</v>
      </c>
      <c r="H137" s="37">
        <v>265707</v>
      </c>
      <c r="I137" s="37">
        <f t="shared" si="293"/>
        <v>600500</v>
      </c>
      <c r="J137" s="44">
        <f t="shared" si="294"/>
        <v>0</v>
      </c>
      <c r="K137" s="45">
        <f t="shared" si="295"/>
        <v>1</v>
      </c>
      <c r="L137" s="42">
        <v>806000</v>
      </c>
      <c r="M137" s="42">
        <v>802000</v>
      </c>
      <c r="N137" s="37">
        <v>201500</v>
      </c>
      <c r="O137" s="37">
        <f>I137+N137</f>
        <v>802000</v>
      </c>
      <c r="P137" s="44">
        <f>M137-O137</f>
        <v>0</v>
      </c>
      <c r="Q137" s="46">
        <f t="shared" si="296"/>
        <v>1</v>
      </c>
      <c r="R137" s="18"/>
      <c r="S137" s="12" t="s">
        <v>94</v>
      </c>
    </row>
    <row r="138" spans="1:19" ht="18.75" x14ac:dyDescent="0.25">
      <c r="A138" s="13" t="str">
        <f t="shared" si="292"/>
        <v>a</v>
      </c>
      <c r="B138" s="5" t="s">
        <v>2</v>
      </c>
      <c r="C138" s="6" t="s">
        <v>5</v>
      </c>
      <c r="D138" s="37">
        <v>495</v>
      </c>
      <c r="E138" s="37"/>
      <c r="F138" s="37">
        <v>182700</v>
      </c>
      <c r="G138" s="37">
        <v>84771</v>
      </c>
      <c r="H138" s="37">
        <v>97434</v>
      </c>
      <c r="I138" s="37">
        <f t="shared" si="293"/>
        <v>182205</v>
      </c>
      <c r="J138" s="44">
        <f t="shared" si="294"/>
        <v>495</v>
      </c>
      <c r="K138" s="45">
        <f t="shared" si="295"/>
        <v>0.99729064039408866</v>
      </c>
      <c r="L138" s="42">
        <v>261000</v>
      </c>
      <c r="M138" s="42">
        <v>261000</v>
      </c>
      <c r="N138" s="37">
        <v>78795</v>
      </c>
      <c r="O138" s="37">
        <f t="shared" ref="O138:O146" si="306">I138+N138</f>
        <v>261000</v>
      </c>
      <c r="P138" s="44">
        <f t="shared" ref="P138:P146" si="307">M138-O138</f>
        <v>0</v>
      </c>
      <c r="Q138" s="46">
        <f t="shared" si="296"/>
        <v>1</v>
      </c>
      <c r="R138" s="18"/>
      <c r="S138" s="12" t="s">
        <v>94</v>
      </c>
    </row>
    <row r="139" spans="1:19" ht="18.75" hidden="1" x14ac:dyDescent="0.25">
      <c r="A139" s="13" t="str">
        <f t="shared" si="292"/>
        <v>b</v>
      </c>
      <c r="B139" s="5" t="s">
        <v>2</v>
      </c>
      <c r="C139" s="6" t="s">
        <v>6</v>
      </c>
      <c r="D139" s="26"/>
      <c r="E139" s="26"/>
      <c r="F139" s="26">
        <v>0</v>
      </c>
      <c r="G139" s="26"/>
      <c r="H139" s="26"/>
      <c r="I139" s="26">
        <f t="shared" si="293"/>
        <v>0</v>
      </c>
      <c r="J139" s="26">
        <f t="shared" si="294"/>
        <v>0</v>
      </c>
      <c r="K139" s="27" t="e">
        <f t="shared" si="295"/>
        <v>#DIV/0!</v>
      </c>
      <c r="L139" s="31">
        <v>0</v>
      </c>
      <c r="M139" s="31">
        <v>0</v>
      </c>
      <c r="N139" s="26"/>
      <c r="O139" s="26">
        <f t="shared" si="306"/>
        <v>0</v>
      </c>
      <c r="P139" s="26">
        <f t="shared" si="307"/>
        <v>0</v>
      </c>
      <c r="Q139" s="29" t="e">
        <f t="shared" si="296"/>
        <v>#DIV/0!</v>
      </c>
      <c r="R139" s="18"/>
      <c r="S139" s="12" t="s">
        <v>94</v>
      </c>
    </row>
    <row r="140" spans="1:19" ht="18.75" hidden="1" x14ac:dyDescent="0.25">
      <c r="A140" s="13" t="str">
        <f t="shared" si="292"/>
        <v>b</v>
      </c>
      <c r="B140" s="5" t="s">
        <v>2</v>
      </c>
      <c r="C140" s="7" t="s">
        <v>7</v>
      </c>
      <c r="D140" s="26"/>
      <c r="E140" s="26"/>
      <c r="F140" s="26">
        <v>0</v>
      </c>
      <c r="G140" s="26"/>
      <c r="H140" s="26"/>
      <c r="I140" s="26">
        <f t="shared" si="293"/>
        <v>0</v>
      </c>
      <c r="J140" s="26">
        <f t="shared" si="294"/>
        <v>0</v>
      </c>
      <c r="K140" s="27" t="e">
        <f t="shared" si="295"/>
        <v>#DIV/0!</v>
      </c>
      <c r="L140" s="31">
        <v>0</v>
      </c>
      <c r="M140" s="31">
        <v>0</v>
      </c>
      <c r="N140" s="26"/>
      <c r="O140" s="26">
        <f t="shared" si="306"/>
        <v>0</v>
      </c>
      <c r="P140" s="26">
        <f t="shared" si="307"/>
        <v>0</v>
      </c>
      <c r="Q140" s="29" t="e">
        <f t="shared" si="296"/>
        <v>#DIV/0!</v>
      </c>
      <c r="R140" s="18"/>
      <c r="S140" s="12" t="s">
        <v>94</v>
      </c>
    </row>
    <row r="141" spans="1:19" ht="18.75" hidden="1" x14ac:dyDescent="0.25">
      <c r="A141" s="13" t="str">
        <f t="shared" si="292"/>
        <v>b</v>
      </c>
      <c r="B141" s="5" t="s">
        <v>2</v>
      </c>
      <c r="C141" s="7" t="s">
        <v>8</v>
      </c>
      <c r="D141" s="26"/>
      <c r="E141" s="26"/>
      <c r="F141" s="26">
        <v>0</v>
      </c>
      <c r="G141" s="26"/>
      <c r="H141" s="26"/>
      <c r="I141" s="26">
        <f t="shared" si="293"/>
        <v>0</v>
      </c>
      <c r="J141" s="26">
        <f t="shared" si="294"/>
        <v>0</v>
      </c>
      <c r="K141" s="27" t="e">
        <f t="shared" si="295"/>
        <v>#DIV/0!</v>
      </c>
      <c r="L141" s="31">
        <v>0</v>
      </c>
      <c r="M141" s="31">
        <v>0</v>
      </c>
      <c r="N141" s="26"/>
      <c r="O141" s="26">
        <f t="shared" si="306"/>
        <v>0</v>
      </c>
      <c r="P141" s="26">
        <f t="shared" si="307"/>
        <v>0</v>
      </c>
      <c r="Q141" s="29" t="e">
        <f t="shared" si="296"/>
        <v>#DIV/0!</v>
      </c>
      <c r="R141" s="18"/>
      <c r="S141" s="12" t="s">
        <v>94</v>
      </c>
    </row>
    <row r="142" spans="1:19" ht="18.75" x14ac:dyDescent="0.25">
      <c r="A142" s="13" t="str">
        <f t="shared" si="292"/>
        <v>a</v>
      </c>
      <c r="B142" s="5" t="s">
        <v>2</v>
      </c>
      <c r="C142" s="7" t="s">
        <v>9</v>
      </c>
      <c r="D142" s="37"/>
      <c r="E142" s="37"/>
      <c r="F142" s="37">
        <v>13000</v>
      </c>
      <c r="G142" s="37">
        <v>9395</v>
      </c>
      <c r="H142" s="37">
        <v>3605</v>
      </c>
      <c r="I142" s="37">
        <f t="shared" si="293"/>
        <v>13000</v>
      </c>
      <c r="J142" s="44">
        <f t="shared" si="294"/>
        <v>0</v>
      </c>
      <c r="K142" s="45">
        <f t="shared" si="295"/>
        <v>1</v>
      </c>
      <c r="L142" s="42">
        <v>13000</v>
      </c>
      <c r="M142" s="42">
        <v>17000</v>
      </c>
      <c r="N142" s="37">
        <v>4000</v>
      </c>
      <c r="O142" s="37">
        <f t="shared" si="306"/>
        <v>17000</v>
      </c>
      <c r="P142" s="44">
        <f t="shared" si="307"/>
        <v>0</v>
      </c>
      <c r="Q142" s="46">
        <f t="shared" si="296"/>
        <v>1</v>
      </c>
      <c r="R142" s="18"/>
      <c r="S142" s="12" t="s">
        <v>94</v>
      </c>
    </row>
    <row r="143" spans="1:19" ht="18.75" x14ac:dyDescent="0.25">
      <c r="A143" s="13" t="str">
        <f t="shared" si="292"/>
        <v>a</v>
      </c>
      <c r="B143" s="5" t="s">
        <v>2</v>
      </c>
      <c r="C143" s="7" t="s">
        <v>10</v>
      </c>
      <c r="D143" s="37"/>
      <c r="E143" s="37"/>
      <c r="F143" s="37">
        <v>6000</v>
      </c>
      <c r="G143" s="37">
        <v>2321</v>
      </c>
      <c r="H143" s="37">
        <v>3679</v>
      </c>
      <c r="I143" s="37">
        <f t="shared" si="293"/>
        <v>6000</v>
      </c>
      <c r="J143" s="44">
        <f t="shared" si="294"/>
        <v>0</v>
      </c>
      <c r="K143" s="45">
        <f t="shared" si="295"/>
        <v>1</v>
      </c>
      <c r="L143" s="42">
        <v>8000</v>
      </c>
      <c r="M143" s="42">
        <v>8000</v>
      </c>
      <c r="N143" s="37">
        <v>2000</v>
      </c>
      <c r="O143" s="37">
        <f t="shared" si="306"/>
        <v>8000</v>
      </c>
      <c r="P143" s="44">
        <f t="shared" si="307"/>
        <v>0</v>
      </c>
      <c r="Q143" s="46">
        <f t="shared" si="296"/>
        <v>1</v>
      </c>
      <c r="R143" s="18"/>
      <c r="S143" s="12" t="s">
        <v>94</v>
      </c>
    </row>
    <row r="144" spans="1:19" ht="18.75" x14ac:dyDescent="0.25">
      <c r="A144" s="13" t="str">
        <f t="shared" si="292"/>
        <v>a</v>
      </c>
      <c r="B144" s="5" t="s">
        <v>2</v>
      </c>
      <c r="C144" s="4" t="s">
        <v>11</v>
      </c>
      <c r="D144" s="41"/>
      <c r="E144" s="41"/>
      <c r="F144" s="41">
        <v>12000</v>
      </c>
      <c r="G144" s="41"/>
      <c r="H144" s="41">
        <v>12000</v>
      </c>
      <c r="I144" s="37">
        <f t="shared" si="293"/>
        <v>12000</v>
      </c>
      <c r="J144" s="44">
        <f t="shared" si="294"/>
        <v>0</v>
      </c>
      <c r="K144" s="45">
        <f t="shared" si="295"/>
        <v>1</v>
      </c>
      <c r="L144" s="41">
        <v>12000</v>
      </c>
      <c r="M144" s="41">
        <v>12000</v>
      </c>
      <c r="N144" s="41">
        <v>0</v>
      </c>
      <c r="O144" s="41">
        <f t="shared" si="306"/>
        <v>12000</v>
      </c>
      <c r="P144" s="47">
        <f t="shared" si="307"/>
        <v>0</v>
      </c>
      <c r="Q144" s="48">
        <f t="shared" si="296"/>
        <v>1</v>
      </c>
      <c r="R144" s="17"/>
      <c r="S144" s="12" t="s">
        <v>94</v>
      </c>
    </row>
    <row r="145" spans="1:19" ht="18.75" hidden="1" x14ac:dyDescent="0.25">
      <c r="A145" s="13" t="str">
        <f t="shared" si="292"/>
        <v>b</v>
      </c>
      <c r="B145" s="5" t="s">
        <v>2</v>
      </c>
      <c r="C145" s="4" t="s">
        <v>12</v>
      </c>
      <c r="D145" s="25"/>
      <c r="E145" s="25"/>
      <c r="F145" s="25">
        <v>0</v>
      </c>
      <c r="G145" s="25"/>
      <c r="H145" s="25"/>
      <c r="I145" s="26">
        <f t="shared" si="293"/>
        <v>0</v>
      </c>
      <c r="J145" s="26">
        <f t="shared" si="294"/>
        <v>0</v>
      </c>
      <c r="K145" s="27" t="e">
        <f t="shared" si="295"/>
        <v>#DIV/0!</v>
      </c>
      <c r="L145" s="25">
        <v>0</v>
      </c>
      <c r="M145" s="25">
        <v>0</v>
      </c>
      <c r="N145" s="25"/>
      <c r="O145" s="25">
        <f t="shared" si="306"/>
        <v>0</v>
      </c>
      <c r="P145" s="25">
        <f t="shared" si="307"/>
        <v>0</v>
      </c>
      <c r="Q145" s="28" t="e">
        <f t="shared" si="296"/>
        <v>#DIV/0!</v>
      </c>
      <c r="R145" s="17"/>
      <c r="S145" s="12" t="s">
        <v>94</v>
      </c>
    </row>
    <row r="146" spans="1:19" ht="18.75" hidden="1" x14ac:dyDescent="0.25">
      <c r="A146" s="13" t="str">
        <f t="shared" si="292"/>
        <v>b</v>
      </c>
      <c r="B146" s="5" t="s">
        <v>2</v>
      </c>
      <c r="C146" s="4" t="s">
        <v>13</v>
      </c>
      <c r="D146" s="25"/>
      <c r="E146" s="25"/>
      <c r="F146" s="25">
        <v>0</v>
      </c>
      <c r="G146" s="25"/>
      <c r="H146" s="25"/>
      <c r="I146" s="26">
        <f t="shared" si="293"/>
        <v>0</v>
      </c>
      <c r="J146" s="26">
        <f t="shared" si="294"/>
        <v>0</v>
      </c>
      <c r="K146" s="27" t="e">
        <f t="shared" si="295"/>
        <v>#DIV/0!</v>
      </c>
      <c r="L146" s="25">
        <v>0</v>
      </c>
      <c r="M146" s="25">
        <v>0</v>
      </c>
      <c r="N146" s="25"/>
      <c r="O146" s="25">
        <f t="shared" si="306"/>
        <v>0</v>
      </c>
      <c r="P146" s="25">
        <f t="shared" si="307"/>
        <v>0</v>
      </c>
      <c r="Q146" s="28" t="e">
        <f t="shared" si="296"/>
        <v>#DIV/0!</v>
      </c>
      <c r="R146" s="17"/>
      <c r="S146" s="12" t="s">
        <v>94</v>
      </c>
    </row>
    <row r="147" spans="1:19" ht="36" x14ac:dyDescent="0.25">
      <c r="A147" s="13" t="str">
        <f t="shared" si="292"/>
        <v>a</v>
      </c>
      <c r="B147" s="19" t="s">
        <v>112</v>
      </c>
      <c r="C147" s="20" t="s">
        <v>21</v>
      </c>
      <c r="D147" s="37">
        <f t="shared" ref="D147:F147" si="308">D148+D156+D157+D158</f>
        <v>900</v>
      </c>
      <c r="E147" s="37"/>
      <c r="F147" s="37">
        <f t="shared" si="308"/>
        <v>2015000</v>
      </c>
      <c r="G147" s="37">
        <f t="shared" ref="G147:H147" si="309">G148+G156+G157+G158</f>
        <v>1219618</v>
      </c>
      <c r="H147" s="37">
        <f t="shared" si="309"/>
        <v>622310</v>
      </c>
      <c r="I147" s="37">
        <f t="shared" si="293"/>
        <v>1841928</v>
      </c>
      <c r="J147" s="44">
        <f t="shared" si="294"/>
        <v>173072</v>
      </c>
      <c r="K147" s="45">
        <f t="shared" si="295"/>
        <v>0.91410818858560794</v>
      </c>
      <c r="L147" s="40">
        <f t="shared" ref="L147:M147" si="310">L148+L156+L157+L158</f>
        <v>2600000</v>
      </c>
      <c r="M147" s="40">
        <f t="shared" si="310"/>
        <v>2600000</v>
      </c>
      <c r="N147" s="37">
        <f t="shared" ref="N147" si="311">N148+N156+N157+N158</f>
        <v>622361</v>
      </c>
      <c r="O147" s="37">
        <f t="shared" ref="O147" si="312">O148+O156+O157+O158</f>
        <v>2464289</v>
      </c>
      <c r="P147" s="44">
        <f t="shared" ref="P147" si="313">P148+P156+P157+P158</f>
        <v>135711</v>
      </c>
      <c r="Q147" s="46">
        <f t="shared" si="296"/>
        <v>0.94780346153846151</v>
      </c>
      <c r="R147" s="18"/>
      <c r="S147" s="12" t="s">
        <v>95</v>
      </c>
    </row>
    <row r="148" spans="1:19" ht="18.75" x14ac:dyDescent="0.25">
      <c r="A148" s="13" t="str">
        <f t="shared" si="292"/>
        <v>a</v>
      </c>
      <c r="B148" s="3" t="s">
        <v>2</v>
      </c>
      <c r="C148" s="4" t="s">
        <v>3</v>
      </c>
      <c r="D148" s="41">
        <f t="shared" ref="D148:H148" si="314">D149+D150+D151+D152+D153+D154+D155</f>
        <v>900</v>
      </c>
      <c r="E148" s="41"/>
      <c r="F148" s="41">
        <f t="shared" si="314"/>
        <v>2000000</v>
      </c>
      <c r="G148" s="41">
        <f t="shared" si="314"/>
        <v>1219618</v>
      </c>
      <c r="H148" s="41">
        <f t="shared" si="314"/>
        <v>616310</v>
      </c>
      <c r="I148" s="37">
        <f t="shared" si="293"/>
        <v>1835928</v>
      </c>
      <c r="J148" s="44">
        <f t="shared" si="294"/>
        <v>164072</v>
      </c>
      <c r="K148" s="45">
        <f t="shared" si="295"/>
        <v>0.917964</v>
      </c>
      <c r="L148" s="41">
        <f t="shared" ref="L148:M148" si="315">L149+L150+L151+L152+L153+L154+L155</f>
        <v>2585000</v>
      </c>
      <c r="M148" s="41">
        <f t="shared" si="315"/>
        <v>2585000</v>
      </c>
      <c r="N148" s="41">
        <f t="shared" ref="N148:P148" si="316">N149+N150+N151+N152+N153+N154+N155</f>
        <v>614361</v>
      </c>
      <c r="O148" s="41">
        <f t="shared" si="316"/>
        <v>2450289</v>
      </c>
      <c r="P148" s="47">
        <f t="shared" si="316"/>
        <v>134711</v>
      </c>
      <c r="Q148" s="48">
        <f t="shared" si="296"/>
        <v>0.94788742746615084</v>
      </c>
      <c r="R148" s="17"/>
      <c r="S148" s="12" t="s">
        <v>95</v>
      </c>
    </row>
    <row r="149" spans="1:19" ht="18.75" x14ac:dyDescent="0.25">
      <c r="A149" s="13" t="str">
        <f t="shared" si="292"/>
        <v>a</v>
      </c>
      <c r="B149" s="5" t="s">
        <v>2</v>
      </c>
      <c r="C149" s="6" t="s">
        <v>4</v>
      </c>
      <c r="D149" s="37"/>
      <c r="E149" s="37"/>
      <c r="F149" s="37">
        <v>1077000</v>
      </c>
      <c r="G149" s="37">
        <v>649219</v>
      </c>
      <c r="H149" s="37">
        <v>328800</v>
      </c>
      <c r="I149" s="37">
        <f t="shared" si="293"/>
        <v>978019</v>
      </c>
      <c r="J149" s="44">
        <f t="shared" si="294"/>
        <v>98981</v>
      </c>
      <c r="K149" s="45">
        <f t="shared" si="295"/>
        <v>0.90809563602599819</v>
      </c>
      <c r="L149" s="42">
        <v>1440000</v>
      </c>
      <c r="M149" s="42">
        <v>1440000</v>
      </c>
      <c r="N149" s="37">
        <v>328800</v>
      </c>
      <c r="O149" s="37">
        <f t="shared" ref="O149:O158" si="317">I149+N149</f>
        <v>1306819</v>
      </c>
      <c r="P149" s="44">
        <f t="shared" ref="P149:P158" si="318">M149-O149</f>
        <v>133181</v>
      </c>
      <c r="Q149" s="46">
        <f t="shared" si="296"/>
        <v>0.90751319444444445</v>
      </c>
      <c r="R149" s="18"/>
      <c r="S149" s="12" t="s">
        <v>95</v>
      </c>
    </row>
    <row r="150" spans="1:19" ht="18.75" x14ac:dyDescent="0.25">
      <c r="A150" s="13" t="str">
        <f t="shared" si="292"/>
        <v>a</v>
      </c>
      <c r="B150" s="5" t="s">
        <v>2</v>
      </c>
      <c r="C150" s="6" t="s">
        <v>5</v>
      </c>
      <c r="D150" s="37">
        <v>900</v>
      </c>
      <c r="E150" s="37"/>
      <c r="F150" s="37">
        <v>890000</v>
      </c>
      <c r="G150" s="37">
        <v>552442</v>
      </c>
      <c r="H150" s="37">
        <v>277510</v>
      </c>
      <c r="I150" s="37">
        <f t="shared" si="293"/>
        <v>829952</v>
      </c>
      <c r="J150" s="44">
        <f t="shared" si="294"/>
        <v>60048</v>
      </c>
      <c r="K150" s="45">
        <f t="shared" si="295"/>
        <v>0.93253033707865174</v>
      </c>
      <c r="L150" s="42">
        <v>1109000</v>
      </c>
      <c r="M150" s="42">
        <v>1109000</v>
      </c>
      <c r="N150" s="37">
        <v>277561</v>
      </c>
      <c r="O150" s="37">
        <f t="shared" si="317"/>
        <v>1107513</v>
      </c>
      <c r="P150" s="44">
        <f t="shared" si="318"/>
        <v>1487</v>
      </c>
      <c r="Q150" s="46">
        <f t="shared" si="296"/>
        <v>0.99865915238954017</v>
      </c>
      <c r="R150" s="18"/>
      <c r="S150" s="12" t="s">
        <v>95</v>
      </c>
    </row>
    <row r="151" spans="1:19" ht="18.75" hidden="1" x14ac:dyDescent="0.25">
      <c r="A151" s="13" t="str">
        <f t="shared" si="292"/>
        <v>b</v>
      </c>
      <c r="B151" s="5" t="s">
        <v>2</v>
      </c>
      <c r="C151" s="6" t="s">
        <v>6</v>
      </c>
      <c r="D151" s="26"/>
      <c r="E151" s="26"/>
      <c r="F151" s="26">
        <v>0</v>
      </c>
      <c r="G151" s="26"/>
      <c r="H151" s="26"/>
      <c r="I151" s="26">
        <f t="shared" si="293"/>
        <v>0</v>
      </c>
      <c r="J151" s="26">
        <f t="shared" si="294"/>
        <v>0</v>
      </c>
      <c r="K151" s="27" t="e">
        <f t="shared" si="295"/>
        <v>#DIV/0!</v>
      </c>
      <c r="L151" s="31">
        <v>0</v>
      </c>
      <c r="M151" s="31">
        <v>0</v>
      </c>
      <c r="N151" s="26"/>
      <c r="O151" s="26">
        <f t="shared" si="317"/>
        <v>0</v>
      </c>
      <c r="P151" s="26">
        <f t="shared" si="318"/>
        <v>0</v>
      </c>
      <c r="Q151" s="29" t="e">
        <f t="shared" si="296"/>
        <v>#DIV/0!</v>
      </c>
      <c r="R151" s="18"/>
      <c r="S151" s="12" t="s">
        <v>95</v>
      </c>
    </row>
    <row r="152" spans="1:19" ht="18.75" hidden="1" x14ac:dyDescent="0.25">
      <c r="A152" s="13" t="str">
        <f t="shared" si="292"/>
        <v>b</v>
      </c>
      <c r="B152" s="5" t="s">
        <v>2</v>
      </c>
      <c r="C152" s="7" t="s">
        <v>7</v>
      </c>
      <c r="D152" s="26"/>
      <c r="E152" s="26"/>
      <c r="F152" s="26">
        <v>0</v>
      </c>
      <c r="G152" s="26"/>
      <c r="H152" s="26"/>
      <c r="I152" s="26">
        <f t="shared" si="293"/>
        <v>0</v>
      </c>
      <c r="J152" s="26">
        <f t="shared" si="294"/>
        <v>0</v>
      </c>
      <c r="K152" s="27" t="e">
        <f t="shared" si="295"/>
        <v>#DIV/0!</v>
      </c>
      <c r="L152" s="31">
        <v>0</v>
      </c>
      <c r="M152" s="31">
        <v>0</v>
      </c>
      <c r="N152" s="26"/>
      <c r="O152" s="26">
        <f t="shared" si="317"/>
        <v>0</v>
      </c>
      <c r="P152" s="26">
        <f t="shared" si="318"/>
        <v>0</v>
      </c>
      <c r="Q152" s="29" t="e">
        <f t="shared" si="296"/>
        <v>#DIV/0!</v>
      </c>
      <c r="R152" s="18"/>
      <c r="S152" s="12" t="s">
        <v>95</v>
      </c>
    </row>
    <row r="153" spans="1:19" ht="18.75" hidden="1" x14ac:dyDescent="0.25">
      <c r="A153" s="13" t="str">
        <f t="shared" si="292"/>
        <v>b</v>
      </c>
      <c r="B153" s="5" t="s">
        <v>2</v>
      </c>
      <c r="C153" s="7" t="s">
        <v>8</v>
      </c>
      <c r="D153" s="26"/>
      <c r="E153" s="26"/>
      <c r="F153" s="26">
        <v>0</v>
      </c>
      <c r="G153" s="26"/>
      <c r="H153" s="26"/>
      <c r="I153" s="26">
        <f t="shared" si="293"/>
        <v>0</v>
      </c>
      <c r="J153" s="26">
        <f t="shared" si="294"/>
        <v>0</v>
      </c>
      <c r="K153" s="27" t="e">
        <f t="shared" si="295"/>
        <v>#DIV/0!</v>
      </c>
      <c r="L153" s="31">
        <v>0</v>
      </c>
      <c r="M153" s="31">
        <v>0</v>
      </c>
      <c r="N153" s="26"/>
      <c r="O153" s="26">
        <f t="shared" si="317"/>
        <v>0</v>
      </c>
      <c r="P153" s="26">
        <f t="shared" si="318"/>
        <v>0</v>
      </c>
      <c r="Q153" s="29" t="e">
        <f t="shared" si="296"/>
        <v>#DIV/0!</v>
      </c>
      <c r="R153" s="18"/>
      <c r="S153" s="12" t="s">
        <v>95</v>
      </c>
    </row>
    <row r="154" spans="1:19" ht="18.75" x14ac:dyDescent="0.25">
      <c r="A154" s="13" t="str">
        <f t="shared" si="292"/>
        <v>a</v>
      </c>
      <c r="B154" s="5" t="s">
        <v>2</v>
      </c>
      <c r="C154" s="7" t="s">
        <v>9</v>
      </c>
      <c r="D154" s="37"/>
      <c r="E154" s="37"/>
      <c r="F154" s="37">
        <v>21000</v>
      </c>
      <c r="G154" s="37">
        <v>13980</v>
      </c>
      <c r="H154" s="37">
        <v>6000</v>
      </c>
      <c r="I154" s="37">
        <f t="shared" si="293"/>
        <v>19980</v>
      </c>
      <c r="J154" s="44">
        <f t="shared" si="294"/>
        <v>1020</v>
      </c>
      <c r="K154" s="45">
        <f t="shared" si="295"/>
        <v>0.9514285714285714</v>
      </c>
      <c r="L154" s="42">
        <v>24000</v>
      </c>
      <c r="M154" s="42">
        <v>24000</v>
      </c>
      <c r="N154" s="37">
        <v>4000</v>
      </c>
      <c r="O154" s="37">
        <f t="shared" si="317"/>
        <v>23980</v>
      </c>
      <c r="P154" s="44">
        <f t="shared" si="318"/>
        <v>20</v>
      </c>
      <c r="Q154" s="46">
        <f t="shared" si="296"/>
        <v>0.99916666666666665</v>
      </c>
      <c r="R154" s="18"/>
      <c r="S154" s="12" t="s">
        <v>95</v>
      </c>
    </row>
    <row r="155" spans="1:19" ht="18.75" x14ac:dyDescent="0.25">
      <c r="A155" s="13" t="str">
        <f t="shared" si="292"/>
        <v>a</v>
      </c>
      <c r="B155" s="5" t="s">
        <v>2</v>
      </c>
      <c r="C155" s="7" t="s">
        <v>10</v>
      </c>
      <c r="D155" s="37"/>
      <c r="E155" s="37"/>
      <c r="F155" s="37">
        <v>12000</v>
      </c>
      <c r="G155" s="37">
        <v>3977</v>
      </c>
      <c r="H155" s="37">
        <v>4000</v>
      </c>
      <c r="I155" s="37">
        <f t="shared" si="293"/>
        <v>7977</v>
      </c>
      <c r="J155" s="44">
        <f t="shared" si="294"/>
        <v>4023</v>
      </c>
      <c r="K155" s="45">
        <f t="shared" si="295"/>
        <v>0.66474999999999995</v>
      </c>
      <c r="L155" s="42">
        <v>12000</v>
      </c>
      <c r="M155" s="42">
        <v>12000</v>
      </c>
      <c r="N155" s="37">
        <v>4000</v>
      </c>
      <c r="O155" s="37">
        <f t="shared" si="317"/>
        <v>11977</v>
      </c>
      <c r="P155" s="44">
        <f t="shared" si="318"/>
        <v>23</v>
      </c>
      <c r="Q155" s="46">
        <f t="shared" si="296"/>
        <v>0.99808333333333332</v>
      </c>
      <c r="R155" s="18"/>
      <c r="S155" s="12" t="s">
        <v>95</v>
      </c>
    </row>
    <row r="156" spans="1:19" ht="18.75" x14ac:dyDescent="0.25">
      <c r="A156" s="13" t="str">
        <f t="shared" si="292"/>
        <v>a</v>
      </c>
      <c r="B156" s="5" t="s">
        <v>2</v>
      </c>
      <c r="C156" s="4" t="s">
        <v>11</v>
      </c>
      <c r="D156" s="41"/>
      <c r="E156" s="41"/>
      <c r="F156" s="41">
        <v>15000</v>
      </c>
      <c r="G156" s="41"/>
      <c r="H156" s="41">
        <v>6000</v>
      </c>
      <c r="I156" s="37">
        <f t="shared" si="293"/>
        <v>6000</v>
      </c>
      <c r="J156" s="44">
        <f t="shared" si="294"/>
        <v>9000</v>
      </c>
      <c r="K156" s="45">
        <f t="shared" si="295"/>
        <v>0.4</v>
      </c>
      <c r="L156" s="41">
        <v>15000</v>
      </c>
      <c r="M156" s="41">
        <v>15000</v>
      </c>
      <c r="N156" s="41">
        <v>8000</v>
      </c>
      <c r="O156" s="41">
        <f t="shared" si="317"/>
        <v>14000</v>
      </c>
      <c r="P156" s="47">
        <f t="shared" si="318"/>
        <v>1000</v>
      </c>
      <c r="Q156" s="48">
        <f t="shared" si="296"/>
        <v>0.93333333333333335</v>
      </c>
      <c r="R156" s="17"/>
      <c r="S156" s="12" t="s">
        <v>95</v>
      </c>
    </row>
    <row r="157" spans="1:19" ht="18.75" hidden="1" x14ac:dyDescent="0.25">
      <c r="A157" s="13" t="str">
        <f t="shared" si="292"/>
        <v>b</v>
      </c>
      <c r="B157" s="5" t="s">
        <v>2</v>
      </c>
      <c r="C157" s="4" t="s">
        <v>12</v>
      </c>
      <c r="D157" s="25"/>
      <c r="E157" s="25"/>
      <c r="F157" s="25">
        <v>0</v>
      </c>
      <c r="G157" s="25"/>
      <c r="H157" s="25"/>
      <c r="I157" s="26">
        <f t="shared" si="293"/>
        <v>0</v>
      </c>
      <c r="J157" s="26">
        <f t="shared" si="294"/>
        <v>0</v>
      </c>
      <c r="K157" s="27" t="e">
        <f t="shared" si="295"/>
        <v>#DIV/0!</v>
      </c>
      <c r="L157" s="25">
        <v>0</v>
      </c>
      <c r="M157" s="25">
        <v>0</v>
      </c>
      <c r="N157" s="25"/>
      <c r="O157" s="25">
        <f t="shared" si="317"/>
        <v>0</v>
      </c>
      <c r="P157" s="25">
        <f t="shared" si="318"/>
        <v>0</v>
      </c>
      <c r="Q157" s="28" t="e">
        <f t="shared" si="296"/>
        <v>#DIV/0!</v>
      </c>
      <c r="R157" s="17"/>
      <c r="S157" s="12" t="s">
        <v>95</v>
      </c>
    </row>
    <row r="158" spans="1:19" ht="18.75" hidden="1" x14ac:dyDescent="0.25">
      <c r="A158" s="13" t="str">
        <f t="shared" si="292"/>
        <v>b</v>
      </c>
      <c r="B158" s="5" t="s">
        <v>2</v>
      </c>
      <c r="C158" s="4" t="s">
        <v>13</v>
      </c>
      <c r="D158" s="25"/>
      <c r="E158" s="25"/>
      <c r="F158" s="25">
        <v>0</v>
      </c>
      <c r="G158" s="25"/>
      <c r="H158" s="25"/>
      <c r="I158" s="26">
        <f t="shared" si="293"/>
        <v>0</v>
      </c>
      <c r="J158" s="26">
        <f t="shared" si="294"/>
        <v>0</v>
      </c>
      <c r="K158" s="27" t="e">
        <f t="shared" si="295"/>
        <v>#DIV/0!</v>
      </c>
      <c r="L158" s="25">
        <v>0</v>
      </c>
      <c r="M158" s="25">
        <v>0</v>
      </c>
      <c r="N158" s="25"/>
      <c r="O158" s="25">
        <f t="shared" si="317"/>
        <v>0</v>
      </c>
      <c r="P158" s="25">
        <f t="shared" si="318"/>
        <v>0</v>
      </c>
      <c r="Q158" s="28" t="e">
        <f t="shared" si="296"/>
        <v>#DIV/0!</v>
      </c>
      <c r="R158" s="17"/>
      <c r="S158" s="12" t="s">
        <v>95</v>
      </c>
    </row>
    <row r="159" spans="1:19" ht="18.75" x14ac:dyDescent="0.25">
      <c r="A159" s="13" t="str">
        <f t="shared" si="292"/>
        <v>a</v>
      </c>
      <c r="B159" s="49" t="s">
        <v>114</v>
      </c>
      <c r="C159" s="50" t="s">
        <v>113</v>
      </c>
      <c r="D159" s="37">
        <f t="shared" ref="D159:H159" si="319">D160+D168+D169+D170</f>
        <v>2150</v>
      </c>
      <c r="E159" s="37"/>
      <c r="F159" s="37">
        <f t="shared" si="319"/>
        <v>528000</v>
      </c>
      <c r="G159" s="37">
        <f t="shared" si="319"/>
        <v>147888</v>
      </c>
      <c r="H159" s="37">
        <f t="shared" si="319"/>
        <v>268362</v>
      </c>
      <c r="I159" s="37">
        <f t="shared" si="293"/>
        <v>416250</v>
      </c>
      <c r="J159" s="44">
        <f t="shared" si="294"/>
        <v>111750</v>
      </c>
      <c r="K159" s="45">
        <f t="shared" si="295"/>
        <v>0.78835227272727271</v>
      </c>
      <c r="L159" s="40">
        <f t="shared" ref="L159:P159" si="320">L160+L168+L169+L170</f>
        <v>685000</v>
      </c>
      <c r="M159" s="40">
        <f t="shared" si="320"/>
        <v>685000</v>
      </c>
      <c r="N159" s="37">
        <f t="shared" si="320"/>
        <v>228935</v>
      </c>
      <c r="O159" s="37">
        <f t="shared" si="320"/>
        <v>645185</v>
      </c>
      <c r="P159" s="44">
        <f t="shared" si="320"/>
        <v>39815</v>
      </c>
      <c r="Q159" s="46">
        <f t="shared" si="296"/>
        <v>0.94187591240875912</v>
      </c>
      <c r="R159" s="43"/>
      <c r="S159" s="12" t="s">
        <v>199</v>
      </c>
    </row>
    <row r="160" spans="1:19" ht="18.75" x14ac:dyDescent="0.25">
      <c r="A160" s="13" t="str">
        <f t="shared" si="292"/>
        <v>a</v>
      </c>
      <c r="B160" s="3" t="s">
        <v>2</v>
      </c>
      <c r="C160" s="4" t="s">
        <v>3</v>
      </c>
      <c r="D160" s="41">
        <f t="shared" ref="D160" si="321">D161+D162+D163+D164+D165+D166+D167</f>
        <v>2150</v>
      </c>
      <c r="E160" s="41"/>
      <c r="F160" s="41">
        <f t="shared" ref="F160" si="322">F161+F162+F163+F164+F165+F166+F167</f>
        <v>523000</v>
      </c>
      <c r="G160" s="41">
        <f t="shared" ref="G160:H160" si="323">G161+G162+G163+G164+G165+G166+G167</f>
        <v>147888</v>
      </c>
      <c r="H160" s="41">
        <f t="shared" si="323"/>
        <v>268362</v>
      </c>
      <c r="I160" s="37">
        <f t="shared" si="293"/>
        <v>416250</v>
      </c>
      <c r="J160" s="44">
        <f t="shared" si="294"/>
        <v>106750</v>
      </c>
      <c r="K160" s="45">
        <f t="shared" si="295"/>
        <v>0.79588910133843216</v>
      </c>
      <c r="L160" s="41">
        <f t="shared" ref="L160:P160" si="324">L161+L162+L163+L164+L165+L166+L167</f>
        <v>680000</v>
      </c>
      <c r="M160" s="41">
        <f t="shared" si="324"/>
        <v>680000</v>
      </c>
      <c r="N160" s="41">
        <f t="shared" si="324"/>
        <v>228935</v>
      </c>
      <c r="O160" s="41">
        <f t="shared" si="324"/>
        <v>645185</v>
      </c>
      <c r="P160" s="47">
        <f t="shared" si="324"/>
        <v>34815</v>
      </c>
      <c r="Q160" s="48">
        <f t="shared" si="296"/>
        <v>0.94880147058823527</v>
      </c>
      <c r="R160" s="17"/>
      <c r="S160" s="12" t="s">
        <v>199</v>
      </c>
    </row>
    <row r="161" spans="1:19" ht="18.75" x14ac:dyDescent="0.25">
      <c r="A161" s="13" t="str">
        <f t="shared" si="292"/>
        <v>a</v>
      </c>
      <c r="B161" s="5" t="s">
        <v>2</v>
      </c>
      <c r="C161" s="6" t="s">
        <v>4</v>
      </c>
      <c r="D161" s="37"/>
      <c r="E161" s="37"/>
      <c r="F161" s="37">
        <v>113000</v>
      </c>
      <c r="G161" s="37">
        <v>63600</v>
      </c>
      <c r="H161" s="37">
        <v>31800</v>
      </c>
      <c r="I161" s="37">
        <f t="shared" si="293"/>
        <v>95400</v>
      </c>
      <c r="J161" s="44">
        <f t="shared" si="294"/>
        <v>17600</v>
      </c>
      <c r="K161" s="45">
        <f t="shared" si="295"/>
        <v>0.84424778761061947</v>
      </c>
      <c r="L161" s="42">
        <v>150000</v>
      </c>
      <c r="M161" s="42">
        <v>150000</v>
      </c>
      <c r="N161" s="37">
        <v>31800</v>
      </c>
      <c r="O161" s="37">
        <f t="shared" ref="O161:O170" si="325">I161+N161</f>
        <v>127200</v>
      </c>
      <c r="P161" s="44">
        <f t="shared" ref="P161:P170" si="326">M161-O161</f>
        <v>22800</v>
      </c>
      <c r="Q161" s="46">
        <f t="shared" si="296"/>
        <v>0.84799999999999998</v>
      </c>
      <c r="R161" s="18"/>
      <c r="S161" s="12" t="s">
        <v>199</v>
      </c>
    </row>
    <row r="162" spans="1:19" ht="18.75" x14ac:dyDescent="0.25">
      <c r="A162" s="13" t="str">
        <f t="shared" si="292"/>
        <v>a</v>
      </c>
      <c r="B162" s="5" t="s">
        <v>2</v>
      </c>
      <c r="C162" s="6" t="s">
        <v>5</v>
      </c>
      <c r="D162" s="37">
        <v>2150</v>
      </c>
      <c r="E162" s="37"/>
      <c r="F162" s="37">
        <v>95000</v>
      </c>
      <c r="G162" s="37">
        <v>44873</v>
      </c>
      <c r="H162" s="37">
        <v>34562</v>
      </c>
      <c r="I162" s="37">
        <f t="shared" si="293"/>
        <v>79435</v>
      </c>
      <c r="J162" s="44">
        <f t="shared" si="294"/>
        <v>15565</v>
      </c>
      <c r="K162" s="45">
        <f t="shared" si="295"/>
        <v>0.8361578947368421</v>
      </c>
      <c r="L162" s="42">
        <v>125000</v>
      </c>
      <c r="M162" s="42">
        <v>125000</v>
      </c>
      <c r="N162" s="37">
        <v>33550</v>
      </c>
      <c r="O162" s="37">
        <f t="shared" si="325"/>
        <v>112985</v>
      </c>
      <c r="P162" s="44">
        <f t="shared" si="326"/>
        <v>12015</v>
      </c>
      <c r="Q162" s="46">
        <f t="shared" si="296"/>
        <v>0.90388000000000002</v>
      </c>
      <c r="R162" s="18"/>
      <c r="S162" s="12" t="s">
        <v>199</v>
      </c>
    </row>
    <row r="163" spans="1:19" ht="18.75" hidden="1" x14ac:dyDescent="0.25">
      <c r="A163" s="13" t="str">
        <f t="shared" si="292"/>
        <v>b</v>
      </c>
      <c r="B163" s="5" t="s">
        <v>2</v>
      </c>
      <c r="C163" s="6" t="s">
        <v>6</v>
      </c>
      <c r="D163" s="26"/>
      <c r="E163" s="26"/>
      <c r="F163" s="26">
        <v>0</v>
      </c>
      <c r="G163" s="26"/>
      <c r="H163" s="26"/>
      <c r="I163" s="26">
        <f t="shared" si="293"/>
        <v>0</v>
      </c>
      <c r="J163" s="26">
        <f t="shared" si="294"/>
        <v>0</v>
      </c>
      <c r="K163" s="27" t="e">
        <f t="shared" si="295"/>
        <v>#DIV/0!</v>
      </c>
      <c r="L163" s="31">
        <v>0</v>
      </c>
      <c r="M163" s="31">
        <v>0</v>
      </c>
      <c r="N163" s="26"/>
      <c r="O163" s="26">
        <f t="shared" si="325"/>
        <v>0</v>
      </c>
      <c r="P163" s="26">
        <f t="shared" si="326"/>
        <v>0</v>
      </c>
      <c r="Q163" s="29" t="e">
        <f t="shared" si="296"/>
        <v>#DIV/0!</v>
      </c>
      <c r="R163" s="18"/>
      <c r="S163" s="12" t="s">
        <v>199</v>
      </c>
    </row>
    <row r="164" spans="1:19" ht="18.75" hidden="1" x14ac:dyDescent="0.25">
      <c r="A164" s="13" t="str">
        <f t="shared" si="292"/>
        <v>b</v>
      </c>
      <c r="B164" s="5" t="s">
        <v>2</v>
      </c>
      <c r="C164" s="7" t="s">
        <v>7</v>
      </c>
      <c r="D164" s="26"/>
      <c r="E164" s="26"/>
      <c r="F164" s="26">
        <v>0</v>
      </c>
      <c r="G164" s="26"/>
      <c r="H164" s="26"/>
      <c r="I164" s="26">
        <f t="shared" si="293"/>
        <v>0</v>
      </c>
      <c r="J164" s="26">
        <f t="shared" si="294"/>
        <v>0</v>
      </c>
      <c r="K164" s="27" t="e">
        <f t="shared" si="295"/>
        <v>#DIV/0!</v>
      </c>
      <c r="L164" s="31">
        <v>0</v>
      </c>
      <c r="M164" s="31">
        <v>0</v>
      </c>
      <c r="N164" s="26"/>
      <c r="O164" s="26">
        <f t="shared" si="325"/>
        <v>0</v>
      </c>
      <c r="P164" s="26">
        <f t="shared" si="326"/>
        <v>0</v>
      </c>
      <c r="Q164" s="29" t="e">
        <f t="shared" si="296"/>
        <v>#DIV/0!</v>
      </c>
      <c r="R164" s="18"/>
      <c r="S164" s="12" t="s">
        <v>199</v>
      </c>
    </row>
    <row r="165" spans="1:19" ht="18.75" hidden="1" x14ac:dyDescent="0.25">
      <c r="A165" s="13" t="str">
        <f t="shared" si="292"/>
        <v>b</v>
      </c>
      <c r="B165" s="5" t="s">
        <v>2</v>
      </c>
      <c r="C165" s="7" t="s">
        <v>8</v>
      </c>
      <c r="D165" s="26"/>
      <c r="E165" s="26"/>
      <c r="F165" s="26">
        <v>0</v>
      </c>
      <c r="G165" s="26"/>
      <c r="H165" s="26"/>
      <c r="I165" s="26">
        <f t="shared" si="293"/>
        <v>0</v>
      </c>
      <c r="J165" s="26">
        <f t="shared" si="294"/>
        <v>0</v>
      </c>
      <c r="K165" s="27" t="e">
        <f t="shared" si="295"/>
        <v>#DIV/0!</v>
      </c>
      <c r="L165" s="31">
        <v>0</v>
      </c>
      <c r="M165" s="31">
        <v>0</v>
      </c>
      <c r="N165" s="26"/>
      <c r="O165" s="26">
        <f t="shared" si="325"/>
        <v>0</v>
      </c>
      <c r="P165" s="26">
        <f t="shared" si="326"/>
        <v>0</v>
      </c>
      <c r="Q165" s="29" t="e">
        <f t="shared" si="296"/>
        <v>#DIV/0!</v>
      </c>
      <c r="R165" s="18"/>
      <c r="S165" s="12" t="s">
        <v>199</v>
      </c>
    </row>
    <row r="166" spans="1:19" ht="18.75" x14ac:dyDescent="0.25">
      <c r="A166" s="13" t="str">
        <f t="shared" si="292"/>
        <v>a</v>
      </c>
      <c r="B166" s="5" t="s">
        <v>2</v>
      </c>
      <c r="C166" s="7" t="s">
        <v>9</v>
      </c>
      <c r="D166" s="37"/>
      <c r="E166" s="37"/>
      <c r="F166" s="37">
        <v>5000</v>
      </c>
      <c r="G166" s="37"/>
      <c r="H166" s="37"/>
      <c r="I166" s="37">
        <f t="shared" si="293"/>
        <v>0</v>
      </c>
      <c r="J166" s="44">
        <f t="shared" si="294"/>
        <v>5000</v>
      </c>
      <c r="K166" s="45">
        <f t="shared" si="295"/>
        <v>0</v>
      </c>
      <c r="L166" s="42">
        <v>5000</v>
      </c>
      <c r="M166" s="42">
        <v>5000</v>
      </c>
      <c r="N166" s="37">
        <v>5000</v>
      </c>
      <c r="O166" s="37">
        <f t="shared" si="325"/>
        <v>5000</v>
      </c>
      <c r="P166" s="44">
        <f t="shared" si="326"/>
        <v>0</v>
      </c>
      <c r="Q166" s="46">
        <f t="shared" si="296"/>
        <v>1</v>
      </c>
      <c r="R166" s="18"/>
      <c r="S166" s="12" t="s">
        <v>199</v>
      </c>
    </row>
    <row r="167" spans="1:19" ht="18.75" x14ac:dyDescent="0.25">
      <c r="A167" s="13" t="str">
        <f t="shared" si="292"/>
        <v>a</v>
      </c>
      <c r="B167" s="5" t="s">
        <v>2</v>
      </c>
      <c r="C167" s="7" t="s">
        <v>10</v>
      </c>
      <c r="D167" s="37"/>
      <c r="E167" s="37"/>
      <c r="F167" s="37">
        <v>310000</v>
      </c>
      <c r="G167" s="37">
        <v>39415</v>
      </c>
      <c r="H167" s="37">
        <v>202000</v>
      </c>
      <c r="I167" s="37">
        <f t="shared" si="293"/>
        <v>241415</v>
      </c>
      <c r="J167" s="44">
        <f t="shared" si="294"/>
        <v>68585</v>
      </c>
      <c r="K167" s="45">
        <f t="shared" si="295"/>
        <v>0.77875806451612906</v>
      </c>
      <c r="L167" s="42">
        <v>400000</v>
      </c>
      <c r="M167" s="42">
        <v>400000</v>
      </c>
      <c r="N167" s="54">
        <v>158585</v>
      </c>
      <c r="O167" s="37">
        <f t="shared" si="325"/>
        <v>400000</v>
      </c>
      <c r="P167" s="44">
        <f t="shared" si="326"/>
        <v>0</v>
      </c>
      <c r="Q167" s="46">
        <f t="shared" si="296"/>
        <v>1</v>
      </c>
      <c r="R167" s="18"/>
      <c r="S167" s="12" t="s">
        <v>199</v>
      </c>
    </row>
    <row r="168" spans="1:19" ht="18.75" x14ac:dyDescent="0.25">
      <c r="A168" s="13" t="str">
        <f t="shared" si="292"/>
        <v>a</v>
      </c>
      <c r="B168" s="5" t="s">
        <v>2</v>
      </c>
      <c r="C168" s="4" t="s">
        <v>11</v>
      </c>
      <c r="D168" s="41"/>
      <c r="E168" s="41"/>
      <c r="F168" s="41">
        <v>5000</v>
      </c>
      <c r="G168" s="41"/>
      <c r="H168" s="41"/>
      <c r="I168" s="37">
        <f t="shared" si="293"/>
        <v>0</v>
      </c>
      <c r="J168" s="44">
        <f t="shared" si="294"/>
        <v>5000</v>
      </c>
      <c r="K168" s="45">
        <f t="shared" si="295"/>
        <v>0</v>
      </c>
      <c r="L168" s="41">
        <v>5000</v>
      </c>
      <c r="M168" s="41">
        <v>5000</v>
      </c>
      <c r="N168" s="41"/>
      <c r="O168" s="41">
        <f t="shared" si="325"/>
        <v>0</v>
      </c>
      <c r="P168" s="47">
        <f t="shared" si="326"/>
        <v>5000</v>
      </c>
      <c r="Q168" s="48">
        <f t="shared" si="296"/>
        <v>0</v>
      </c>
      <c r="R168" s="17"/>
      <c r="S168" s="12" t="s">
        <v>199</v>
      </c>
    </row>
    <row r="169" spans="1:19" ht="18.75" hidden="1" x14ac:dyDescent="0.25">
      <c r="A169" s="13" t="str">
        <f t="shared" si="292"/>
        <v>b</v>
      </c>
      <c r="B169" s="5" t="s">
        <v>2</v>
      </c>
      <c r="C169" s="4" t="s">
        <v>12</v>
      </c>
      <c r="D169" s="25"/>
      <c r="E169" s="25"/>
      <c r="F169" s="25">
        <v>0</v>
      </c>
      <c r="G169" s="25"/>
      <c r="H169" s="25"/>
      <c r="I169" s="26">
        <f t="shared" si="293"/>
        <v>0</v>
      </c>
      <c r="J169" s="26">
        <f t="shared" si="294"/>
        <v>0</v>
      </c>
      <c r="K169" s="27" t="e">
        <f t="shared" si="295"/>
        <v>#DIV/0!</v>
      </c>
      <c r="L169" s="25">
        <v>0</v>
      </c>
      <c r="M169" s="25">
        <v>0</v>
      </c>
      <c r="N169" s="25"/>
      <c r="O169" s="25">
        <f t="shared" si="325"/>
        <v>0</v>
      </c>
      <c r="P169" s="25">
        <f t="shared" si="326"/>
        <v>0</v>
      </c>
      <c r="Q169" s="28" t="e">
        <f t="shared" si="296"/>
        <v>#DIV/0!</v>
      </c>
      <c r="R169" s="17"/>
      <c r="S169" s="12" t="s">
        <v>199</v>
      </c>
    </row>
    <row r="170" spans="1:19" ht="18.75" hidden="1" x14ac:dyDescent="0.25">
      <c r="A170" s="13" t="str">
        <f t="shared" si="292"/>
        <v>b</v>
      </c>
      <c r="B170" s="5" t="s">
        <v>2</v>
      </c>
      <c r="C170" s="4" t="s">
        <v>13</v>
      </c>
      <c r="D170" s="25"/>
      <c r="E170" s="25"/>
      <c r="F170" s="25">
        <v>0</v>
      </c>
      <c r="G170" s="25"/>
      <c r="H170" s="25"/>
      <c r="I170" s="26">
        <f t="shared" si="293"/>
        <v>0</v>
      </c>
      <c r="J170" s="26">
        <f t="shared" si="294"/>
        <v>0</v>
      </c>
      <c r="K170" s="27" t="e">
        <f t="shared" si="295"/>
        <v>#DIV/0!</v>
      </c>
      <c r="L170" s="25">
        <v>0</v>
      </c>
      <c r="M170" s="25">
        <v>0</v>
      </c>
      <c r="N170" s="25"/>
      <c r="O170" s="25">
        <f t="shared" si="325"/>
        <v>0</v>
      </c>
      <c r="P170" s="25">
        <f t="shared" si="326"/>
        <v>0</v>
      </c>
      <c r="Q170" s="28" t="e">
        <f t="shared" si="296"/>
        <v>#DIV/0!</v>
      </c>
      <c r="R170" s="17"/>
      <c r="S170" s="12" t="s">
        <v>199</v>
      </c>
    </row>
    <row r="171" spans="1:19" ht="18.75" x14ac:dyDescent="0.25">
      <c r="A171" s="13" t="str">
        <f t="shared" si="292"/>
        <v>a</v>
      </c>
      <c r="B171" s="19" t="s">
        <v>115</v>
      </c>
      <c r="C171" s="20" t="s">
        <v>22</v>
      </c>
      <c r="D171" s="26">
        <f t="shared" ref="D171:H171" si="327">D172+D180+D181+D182</f>
        <v>165589</v>
      </c>
      <c r="E171" s="26">
        <f t="shared" ref="E171" si="328">E172+E180+E181+E182</f>
        <v>15741</v>
      </c>
      <c r="F171" s="26">
        <f t="shared" si="327"/>
        <v>2075267700</v>
      </c>
      <c r="G171" s="26">
        <f t="shared" si="327"/>
        <v>1379133052</v>
      </c>
      <c r="H171" s="26">
        <f t="shared" si="327"/>
        <v>702153982</v>
      </c>
      <c r="I171" s="26">
        <f t="shared" si="293"/>
        <v>2081287034</v>
      </c>
      <c r="J171" s="56">
        <f t="shared" si="294"/>
        <v>-6019334</v>
      </c>
      <c r="K171" s="57">
        <f t="shared" si="295"/>
        <v>1.0029005096547303</v>
      </c>
      <c r="L171" s="26">
        <f t="shared" ref="L171:N171" si="329">L172+L180+L181+L182</f>
        <v>2783892000</v>
      </c>
      <c r="M171" s="26">
        <f t="shared" si="329"/>
        <v>2783892000</v>
      </c>
      <c r="N171" s="26">
        <f t="shared" si="329"/>
        <v>704253664</v>
      </c>
      <c r="O171" s="26">
        <f t="shared" ref="O171" si="330">O172+O180+O181+O182</f>
        <v>2785540698</v>
      </c>
      <c r="P171" s="56">
        <f t="shared" ref="P171" si="331">P172+P180+P181+P182</f>
        <v>-1648698</v>
      </c>
      <c r="Q171" s="60">
        <f t="shared" si="296"/>
        <v>1.0005922277157304</v>
      </c>
      <c r="R171" s="18"/>
      <c r="S171" s="12" t="s">
        <v>91</v>
      </c>
    </row>
    <row r="172" spans="1:19" ht="18.75" x14ac:dyDescent="0.25">
      <c r="A172" s="13" t="str">
        <f t="shared" si="292"/>
        <v>a</v>
      </c>
      <c r="B172" s="3" t="s">
        <v>2</v>
      </c>
      <c r="C172" s="4" t="s">
        <v>3</v>
      </c>
      <c r="D172" s="25">
        <f t="shared" ref="D172:E172" si="332">D173+D174+D175+D176+D177+D178+D179</f>
        <v>165589</v>
      </c>
      <c r="E172" s="25">
        <f t="shared" si="332"/>
        <v>15741</v>
      </c>
      <c r="F172" s="25">
        <f t="shared" ref="F172" si="333">F173+F174+F175+F176+F177+F178+F179</f>
        <v>2075162700</v>
      </c>
      <c r="G172" s="25">
        <f t="shared" ref="G172:H172" si="334">G173+G174+G175+G176+G177+G178+G179</f>
        <v>1379114938</v>
      </c>
      <c r="H172" s="25">
        <f t="shared" si="334"/>
        <v>702122096</v>
      </c>
      <c r="I172" s="26">
        <f t="shared" si="293"/>
        <v>2081237034</v>
      </c>
      <c r="J172" s="56">
        <f t="shared" si="294"/>
        <v>-6074334</v>
      </c>
      <c r="K172" s="57">
        <f t="shared" si="295"/>
        <v>1.0029271603619321</v>
      </c>
      <c r="L172" s="25">
        <f t="shared" ref="L172:N172" si="335">L173+L174+L175+L176+L177+L178+L179</f>
        <v>2783787000</v>
      </c>
      <c r="M172" s="25">
        <f t="shared" si="335"/>
        <v>2783787000</v>
      </c>
      <c r="N172" s="25">
        <f t="shared" si="335"/>
        <v>704198664</v>
      </c>
      <c r="O172" s="25">
        <f t="shared" ref="O172:P172" si="336">O173+O174+O175+O176+O177+O178+O179</f>
        <v>2785435698</v>
      </c>
      <c r="P172" s="58">
        <f t="shared" si="336"/>
        <v>-1648698</v>
      </c>
      <c r="Q172" s="59">
        <f t="shared" si="296"/>
        <v>1.000592250053614</v>
      </c>
      <c r="R172" s="17"/>
      <c r="S172" s="12" t="s">
        <v>91</v>
      </c>
    </row>
    <row r="173" spans="1:19" ht="18.75" hidden="1" x14ac:dyDescent="0.25">
      <c r="A173" s="13" t="str">
        <f t="shared" si="292"/>
        <v>b</v>
      </c>
      <c r="B173" s="5" t="s">
        <v>2</v>
      </c>
      <c r="C173" s="6" t="s">
        <v>4</v>
      </c>
      <c r="D173" s="26">
        <f t="shared" ref="D173:E182" si="337">D185+D197+D209+D389+D449</f>
        <v>0</v>
      </c>
      <c r="E173" s="26">
        <f t="shared" si="337"/>
        <v>0</v>
      </c>
      <c r="F173" s="26">
        <f t="shared" ref="F173" si="338">F185+F197+F209+F389+F449</f>
        <v>0</v>
      </c>
      <c r="G173" s="26">
        <f t="shared" ref="G173:H173" si="339">G185+G197+G209+G389+G449</f>
        <v>0</v>
      </c>
      <c r="H173" s="26">
        <f t="shared" si="339"/>
        <v>0</v>
      </c>
      <c r="I173" s="26">
        <f t="shared" si="293"/>
        <v>0</v>
      </c>
      <c r="J173" s="26">
        <f t="shared" si="294"/>
        <v>0</v>
      </c>
      <c r="K173" s="27" t="e">
        <f t="shared" si="295"/>
        <v>#DIV/0!</v>
      </c>
      <c r="L173" s="26">
        <f t="shared" ref="L173:N182" si="340">L185+L197+L209+L389+L449</f>
        <v>0</v>
      </c>
      <c r="M173" s="26">
        <f t="shared" si="340"/>
        <v>0</v>
      </c>
      <c r="N173" s="26">
        <f t="shared" si="340"/>
        <v>0</v>
      </c>
      <c r="O173" s="26">
        <f t="shared" ref="O173:P173" si="341">O185+O197+O209+O389+O449</f>
        <v>0</v>
      </c>
      <c r="P173" s="26">
        <f t="shared" si="341"/>
        <v>0</v>
      </c>
      <c r="Q173" s="29" t="e">
        <f t="shared" si="296"/>
        <v>#DIV/0!</v>
      </c>
      <c r="R173" s="18"/>
      <c r="S173" s="12" t="s">
        <v>91</v>
      </c>
    </row>
    <row r="174" spans="1:19" ht="18.75" x14ac:dyDescent="0.25">
      <c r="A174" s="13" t="str">
        <f t="shared" si="292"/>
        <v>a</v>
      </c>
      <c r="B174" s="5" t="s">
        <v>2</v>
      </c>
      <c r="C174" s="6" t="s">
        <v>5</v>
      </c>
      <c r="D174" s="26">
        <f t="shared" si="337"/>
        <v>145980</v>
      </c>
      <c r="E174" s="26">
        <f t="shared" si="337"/>
        <v>11132</v>
      </c>
      <c r="F174" s="26">
        <f t="shared" ref="F174" si="342">F186+F198+F210+F390+F450</f>
        <v>7076840</v>
      </c>
      <c r="G174" s="26">
        <f t="shared" ref="G174:H174" si="343">G186+G198+G210+G390+G450</f>
        <v>4151628</v>
      </c>
      <c r="H174" s="26">
        <f t="shared" si="343"/>
        <v>2698431</v>
      </c>
      <c r="I174" s="26">
        <f t="shared" si="293"/>
        <v>6850059</v>
      </c>
      <c r="J174" s="56">
        <f t="shared" si="294"/>
        <v>226781</v>
      </c>
      <c r="K174" s="57">
        <f t="shared" si="295"/>
        <v>0.96795448250914251</v>
      </c>
      <c r="L174" s="26">
        <f t="shared" si="340"/>
        <v>10226000</v>
      </c>
      <c r="M174" s="26">
        <f t="shared" si="340"/>
        <v>10546390</v>
      </c>
      <c r="N174" s="26">
        <f t="shared" si="340"/>
        <v>2794550</v>
      </c>
      <c r="O174" s="26">
        <f t="shared" ref="O174:P174" si="344">O186+O198+O210+O390+O450</f>
        <v>9644609</v>
      </c>
      <c r="P174" s="56">
        <f t="shared" si="344"/>
        <v>901781</v>
      </c>
      <c r="Q174" s="60">
        <f t="shared" si="296"/>
        <v>0.91449386946623445</v>
      </c>
      <c r="R174" s="18"/>
      <c r="S174" s="12" t="s">
        <v>91</v>
      </c>
    </row>
    <row r="175" spans="1:19" ht="18.75" hidden="1" x14ac:dyDescent="0.25">
      <c r="A175" s="13" t="str">
        <f t="shared" si="292"/>
        <v>b</v>
      </c>
      <c r="B175" s="5" t="s">
        <v>2</v>
      </c>
      <c r="C175" s="6" t="s">
        <v>6</v>
      </c>
      <c r="D175" s="26">
        <f t="shared" si="337"/>
        <v>0</v>
      </c>
      <c r="E175" s="26">
        <f t="shared" si="337"/>
        <v>0</v>
      </c>
      <c r="F175" s="26">
        <f t="shared" ref="F175" si="345">F187+F199+F211+F391+F451</f>
        <v>0</v>
      </c>
      <c r="G175" s="26">
        <f t="shared" ref="G175:H175" si="346">G187+G199+G211+G391+G451</f>
        <v>0</v>
      </c>
      <c r="H175" s="26">
        <f t="shared" si="346"/>
        <v>0</v>
      </c>
      <c r="I175" s="26">
        <f t="shared" si="293"/>
        <v>0</v>
      </c>
      <c r="J175" s="26">
        <f t="shared" si="294"/>
        <v>0</v>
      </c>
      <c r="K175" s="27" t="e">
        <f t="shared" si="295"/>
        <v>#DIV/0!</v>
      </c>
      <c r="L175" s="26">
        <f t="shared" si="340"/>
        <v>0</v>
      </c>
      <c r="M175" s="26">
        <f t="shared" si="340"/>
        <v>0</v>
      </c>
      <c r="N175" s="26">
        <f t="shared" si="340"/>
        <v>0</v>
      </c>
      <c r="O175" s="26">
        <f t="shared" ref="O175:P175" si="347">O187+O199+O211+O391+O451</f>
        <v>0</v>
      </c>
      <c r="P175" s="26">
        <f t="shared" si="347"/>
        <v>0</v>
      </c>
      <c r="Q175" s="29" t="e">
        <f t="shared" si="296"/>
        <v>#DIV/0!</v>
      </c>
      <c r="R175" s="18"/>
      <c r="S175" s="12" t="s">
        <v>91</v>
      </c>
    </row>
    <row r="176" spans="1:19" ht="18.75" hidden="1" x14ac:dyDescent="0.25">
      <c r="A176" s="13" t="str">
        <f t="shared" si="292"/>
        <v>b</v>
      </c>
      <c r="B176" s="5" t="s">
        <v>2</v>
      </c>
      <c r="C176" s="7" t="s">
        <v>7</v>
      </c>
      <c r="D176" s="26">
        <f t="shared" si="337"/>
        <v>0</v>
      </c>
      <c r="E176" s="26">
        <f t="shared" si="337"/>
        <v>0</v>
      </c>
      <c r="F176" s="26">
        <f t="shared" ref="F176" si="348">F188+F200+F212+F392+F452</f>
        <v>0</v>
      </c>
      <c r="G176" s="26">
        <f t="shared" ref="G176:H176" si="349">G188+G200+G212+G392+G452</f>
        <v>0</v>
      </c>
      <c r="H176" s="26">
        <f t="shared" si="349"/>
        <v>0</v>
      </c>
      <c r="I176" s="26">
        <f t="shared" si="293"/>
        <v>0</v>
      </c>
      <c r="J176" s="26">
        <f t="shared" si="294"/>
        <v>0</v>
      </c>
      <c r="K176" s="27" t="e">
        <f t="shared" si="295"/>
        <v>#DIV/0!</v>
      </c>
      <c r="L176" s="26">
        <f t="shared" si="340"/>
        <v>0</v>
      </c>
      <c r="M176" s="26">
        <f t="shared" si="340"/>
        <v>0</v>
      </c>
      <c r="N176" s="26">
        <f t="shared" si="340"/>
        <v>0</v>
      </c>
      <c r="O176" s="26">
        <f t="shared" ref="O176:P176" si="350">O188+O200+O212+O392+O452</f>
        <v>0</v>
      </c>
      <c r="P176" s="26">
        <f t="shared" si="350"/>
        <v>0</v>
      </c>
      <c r="Q176" s="29" t="e">
        <f t="shared" si="296"/>
        <v>#DIV/0!</v>
      </c>
      <c r="R176" s="18"/>
      <c r="S176" s="12" t="s">
        <v>91</v>
      </c>
    </row>
    <row r="177" spans="1:19" ht="18.75" x14ac:dyDescent="0.25">
      <c r="A177" s="13" t="str">
        <f t="shared" si="292"/>
        <v>a</v>
      </c>
      <c r="B177" s="5" t="s">
        <v>2</v>
      </c>
      <c r="C177" s="7" t="s">
        <v>8</v>
      </c>
      <c r="D177" s="26">
        <f t="shared" si="337"/>
        <v>0</v>
      </c>
      <c r="E177" s="26">
        <f t="shared" si="337"/>
        <v>0</v>
      </c>
      <c r="F177" s="26">
        <f t="shared" ref="F177" si="351">F189+F201+F213+F393+F453</f>
        <v>18900</v>
      </c>
      <c r="G177" s="26">
        <f t="shared" ref="G177:H177" si="352">G189+G201+G213+G393+G453</f>
        <v>18803</v>
      </c>
      <c r="H177" s="26">
        <f t="shared" si="352"/>
        <v>0</v>
      </c>
      <c r="I177" s="26">
        <f t="shared" si="293"/>
        <v>18803</v>
      </c>
      <c r="J177" s="56">
        <f t="shared" si="294"/>
        <v>97</v>
      </c>
      <c r="K177" s="57">
        <f t="shared" si="295"/>
        <v>0.9948677248677249</v>
      </c>
      <c r="L177" s="26">
        <f t="shared" si="340"/>
        <v>0</v>
      </c>
      <c r="M177" s="26">
        <f t="shared" si="340"/>
        <v>18900</v>
      </c>
      <c r="N177" s="26">
        <f t="shared" si="340"/>
        <v>0</v>
      </c>
      <c r="O177" s="26">
        <f t="shared" ref="O177:P177" si="353">O189+O201+O213+O393+O453</f>
        <v>18803</v>
      </c>
      <c r="P177" s="56">
        <f t="shared" si="353"/>
        <v>97</v>
      </c>
      <c r="Q177" s="60">
        <f t="shared" si="296"/>
        <v>0.9948677248677249</v>
      </c>
      <c r="R177" s="18"/>
      <c r="S177" s="12" t="s">
        <v>91</v>
      </c>
    </row>
    <row r="178" spans="1:19" ht="18.75" x14ac:dyDescent="0.25">
      <c r="A178" s="13" t="str">
        <f t="shared" si="292"/>
        <v>a</v>
      </c>
      <c r="B178" s="5" t="s">
        <v>2</v>
      </c>
      <c r="C178" s="7" t="s">
        <v>9</v>
      </c>
      <c r="D178" s="26">
        <f t="shared" si="337"/>
        <v>4609</v>
      </c>
      <c r="E178" s="26">
        <f t="shared" si="337"/>
        <v>4609</v>
      </c>
      <c r="F178" s="26">
        <f t="shared" ref="F178" si="354">F190+F202+F214+F394+F454</f>
        <v>2063403576</v>
      </c>
      <c r="G178" s="26">
        <f t="shared" ref="G178:H178" si="355">G190+G202+G214+G394+G454</f>
        <v>1371651968</v>
      </c>
      <c r="H178" s="26">
        <f t="shared" si="355"/>
        <v>698106952</v>
      </c>
      <c r="I178" s="26">
        <f t="shared" si="293"/>
        <v>2069758920</v>
      </c>
      <c r="J178" s="56">
        <f t="shared" si="294"/>
        <v>-6355344</v>
      </c>
      <c r="K178" s="57">
        <f t="shared" si="295"/>
        <v>1.0030800295559825</v>
      </c>
      <c r="L178" s="26">
        <f t="shared" si="340"/>
        <v>2767797000</v>
      </c>
      <c r="M178" s="26">
        <f t="shared" si="340"/>
        <v>2767601176</v>
      </c>
      <c r="N178" s="26">
        <f t="shared" si="340"/>
        <v>700446964</v>
      </c>
      <c r="O178" s="26">
        <f t="shared" ref="O178:P178" si="356">O190+O202+O214+O394+O454</f>
        <v>2770205884</v>
      </c>
      <c r="P178" s="56">
        <f t="shared" si="356"/>
        <v>-2604708</v>
      </c>
      <c r="Q178" s="60">
        <f t="shared" si="296"/>
        <v>1.0009411428288828</v>
      </c>
      <c r="R178" s="18"/>
      <c r="S178" s="12" t="s">
        <v>91</v>
      </c>
    </row>
    <row r="179" spans="1:19" ht="18.75" x14ac:dyDescent="0.25">
      <c r="A179" s="13" t="str">
        <f t="shared" si="292"/>
        <v>a</v>
      </c>
      <c r="B179" s="5" t="s">
        <v>2</v>
      </c>
      <c r="C179" s="7" t="s">
        <v>10</v>
      </c>
      <c r="D179" s="26">
        <f t="shared" si="337"/>
        <v>15000</v>
      </c>
      <c r="E179" s="26">
        <f t="shared" si="337"/>
        <v>0</v>
      </c>
      <c r="F179" s="26">
        <f t="shared" ref="F179" si="357">F191+F203+F215+F395+F455</f>
        <v>4663384</v>
      </c>
      <c r="G179" s="26">
        <f t="shared" ref="G179:H179" si="358">G191+G203+G215+G395+G455</f>
        <v>3292539</v>
      </c>
      <c r="H179" s="26">
        <f t="shared" si="358"/>
        <v>1316713</v>
      </c>
      <c r="I179" s="26">
        <f t="shared" si="293"/>
        <v>4609252</v>
      </c>
      <c r="J179" s="56">
        <f t="shared" si="294"/>
        <v>54132</v>
      </c>
      <c r="K179" s="57">
        <f t="shared" si="295"/>
        <v>0.98839212040012148</v>
      </c>
      <c r="L179" s="26">
        <f t="shared" si="340"/>
        <v>5764000</v>
      </c>
      <c r="M179" s="26">
        <f t="shared" si="340"/>
        <v>5620534</v>
      </c>
      <c r="N179" s="26">
        <f t="shared" si="340"/>
        <v>957150</v>
      </c>
      <c r="O179" s="26">
        <f t="shared" ref="O179:P179" si="359">O191+O203+O215+O395+O455</f>
        <v>5566402</v>
      </c>
      <c r="P179" s="56">
        <f t="shared" si="359"/>
        <v>54132</v>
      </c>
      <c r="Q179" s="60">
        <f t="shared" si="296"/>
        <v>0.99036888665738876</v>
      </c>
      <c r="R179" s="18"/>
      <c r="S179" s="12" t="s">
        <v>91</v>
      </c>
    </row>
    <row r="180" spans="1:19" ht="18.75" x14ac:dyDescent="0.25">
      <c r="A180" s="13" t="str">
        <f t="shared" si="292"/>
        <v>a</v>
      </c>
      <c r="B180" s="3" t="s">
        <v>2</v>
      </c>
      <c r="C180" s="4" t="s">
        <v>11</v>
      </c>
      <c r="D180" s="25">
        <f t="shared" si="337"/>
        <v>0</v>
      </c>
      <c r="E180" s="25">
        <f t="shared" si="337"/>
        <v>0</v>
      </c>
      <c r="F180" s="25">
        <f t="shared" ref="F180" si="360">F192+F204+F216+F396+F456</f>
        <v>105000</v>
      </c>
      <c r="G180" s="25">
        <f t="shared" ref="G180:H180" si="361">G192+G204+G216+G396+G456</f>
        <v>18114</v>
      </c>
      <c r="H180" s="25">
        <f t="shared" si="361"/>
        <v>31886</v>
      </c>
      <c r="I180" s="26">
        <f t="shared" si="293"/>
        <v>50000</v>
      </c>
      <c r="J180" s="56">
        <f t="shared" si="294"/>
        <v>55000</v>
      </c>
      <c r="K180" s="57">
        <f t="shared" si="295"/>
        <v>0.47619047619047616</v>
      </c>
      <c r="L180" s="25">
        <f t="shared" si="340"/>
        <v>105000</v>
      </c>
      <c r="M180" s="25">
        <f t="shared" si="340"/>
        <v>105000</v>
      </c>
      <c r="N180" s="25">
        <f t="shared" si="340"/>
        <v>55000</v>
      </c>
      <c r="O180" s="25">
        <f t="shared" ref="O180:P180" si="362">O192+O204+O216+O396+O456</f>
        <v>105000</v>
      </c>
      <c r="P180" s="58">
        <f t="shared" si="362"/>
        <v>0</v>
      </c>
      <c r="Q180" s="59">
        <f t="shared" si="296"/>
        <v>1</v>
      </c>
      <c r="R180" s="17"/>
      <c r="S180" s="12" t="s">
        <v>91</v>
      </c>
    </row>
    <row r="181" spans="1:19" ht="18.75" hidden="1" x14ac:dyDescent="0.25">
      <c r="A181" s="13" t="str">
        <f t="shared" si="292"/>
        <v>b</v>
      </c>
      <c r="B181" s="3" t="s">
        <v>2</v>
      </c>
      <c r="C181" s="4" t="s">
        <v>12</v>
      </c>
      <c r="D181" s="25">
        <f t="shared" si="337"/>
        <v>0</v>
      </c>
      <c r="E181" s="25">
        <f t="shared" si="337"/>
        <v>0</v>
      </c>
      <c r="F181" s="25">
        <f t="shared" ref="F181" si="363">F193+F205+F217+F397+F457</f>
        <v>0</v>
      </c>
      <c r="G181" s="25">
        <f t="shared" ref="G181:H181" si="364">G193+G205+G217+G397+G457</f>
        <v>0</v>
      </c>
      <c r="H181" s="25">
        <f t="shared" si="364"/>
        <v>0</v>
      </c>
      <c r="I181" s="26">
        <f t="shared" si="293"/>
        <v>0</v>
      </c>
      <c r="J181" s="26">
        <f t="shared" si="294"/>
        <v>0</v>
      </c>
      <c r="K181" s="27" t="e">
        <f t="shared" si="295"/>
        <v>#DIV/0!</v>
      </c>
      <c r="L181" s="25">
        <f t="shared" si="340"/>
        <v>0</v>
      </c>
      <c r="M181" s="25">
        <f t="shared" si="340"/>
        <v>0</v>
      </c>
      <c r="N181" s="25">
        <f t="shared" si="340"/>
        <v>0</v>
      </c>
      <c r="O181" s="25">
        <f t="shared" ref="O181:P181" si="365">O193+O205+O217+O397+O457</f>
        <v>0</v>
      </c>
      <c r="P181" s="25">
        <f t="shared" si="365"/>
        <v>0</v>
      </c>
      <c r="Q181" s="28" t="e">
        <f t="shared" si="296"/>
        <v>#DIV/0!</v>
      </c>
      <c r="R181" s="17"/>
      <c r="S181" s="12" t="s">
        <v>91</v>
      </c>
    </row>
    <row r="182" spans="1:19" ht="18.75" hidden="1" x14ac:dyDescent="0.25">
      <c r="A182" s="13" t="str">
        <f t="shared" si="292"/>
        <v>b</v>
      </c>
      <c r="B182" s="3" t="s">
        <v>2</v>
      </c>
      <c r="C182" s="4" t="s">
        <v>13</v>
      </c>
      <c r="D182" s="25">
        <f t="shared" si="337"/>
        <v>0</v>
      </c>
      <c r="E182" s="25">
        <f t="shared" si="337"/>
        <v>0</v>
      </c>
      <c r="F182" s="25">
        <f t="shared" ref="F182" si="366">F194+F206+F218+F398+F458</f>
        <v>0</v>
      </c>
      <c r="G182" s="25">
        <f t="shared" ref="G182:H182" si="367">G194+G206+G218+G398+G458</f>
        <v>0</v>
      </c>
      <c r="H182" s="25">
        <f t="shared" si="367"/>
        <v>0</v>
      </c>
      <c r="I182" s="26">
        <f t="shared" si="293"/>
        <v>0</v>
      </c>
      <c r="J182" s="26">
        <f t="shared" si="294"/>
        <v>0</v>
      </c>
      <c r="K182" s="27" t="e">
        <f t="shared" si="295"/>
        <v>#DIV/0!</v>
      </c>
      <c r="L182" s="25">
        <f t="shared" si="340"/>
        <v>0</v>
      </c>
      <c r="M182" s="25">
        <f t="shared" si="340"/>
        <v>0</v>
      </c>
      <c r="N182" s="25">
        <f t="shared" si="340"/>
        <v>0</v>
      </c>
      <c r="O182" s="25">
        <f t="shared" ref="O182:P182" si="368">O194+O206+O218+O398+O458</f>
        <v>0</v>
      </c>
      <c r="P182" s="25">
        <f t="shared" si="368"/>
        <v>0</v>
      </c>
      <c r="Q182" s="28" t="e">
        <f t="shared" si="296"/>
        <v>#DIV/0!</v>
      </c>
      <c r="R182" s="17"/>
      <c r="S182" s="12" t="s">
        <v>91</v>
      </c>
    </row>
    <row r="183" spans="1:19" ht="18.75" x14ac:dyDescent="0.25">
      <c r="A183" s="13" t="str">
        <f t="shared" si="292"/>
        <v>a</v>
      </c>
      <c r="B183" s="19" t="s">
        <v>116</v>
      </c>
      <c r="C183" s="20" t="s">
        <v>23</v>
      </c>
      <c r="D183" s="26">
        <f t="shared" ref="D183:F183" si="369">D184+D192+D193+D194</f>
        <v>0</v>
      </c>
      <c r="E183" s="26"/>
      <c r="F183" s="26">
        <f t="shared" si="369"/>
        <v>1438420000</v>
      </c>
      <c r="G183" s="26">
        <f t="shared" ref="G183:H183" si="370">G184+G192+G193+G194</f>
        <v>962222450</v>
      </c>
      <c r="H183" s="26">
        <f t="shared" si="370"/>
        <v>487862336</v>
      </c>
      <c r="I183" s="26">
        <f t="shared" si="293"/>
        <v>1450084786</v>
      </c>
      <c r="J183" s="56">
        <f t="shared" si="294"/>
        <v>-11664786</v>
      </c>
      <c r="K183" s="57">
        <f t="shared" si="295"/>
        <v>1.0081094436951654</v>
      </c>
      <c r="L183" s="30">
        <f t="shared" ref="L183:M183" si="371">L184+L192+L193+L194</f>
        <v>1925000000</v>
      </c>
      <c r="M183" s="30">
        <f t="shared" si="371"/>
        <v>1925000000</v>
      </c>
      <c r="N183" s="26">
        <f t="shared" ref="N183" si="372">N184+N192+N193+N194</f>
        <v>489172764</v>
      </c>
      <c r="O183" s="26">
        <f t="shared" ref="O183" si="373">O184+O192+O193+O194</f>
        <v>1939257550</v>
      </c>
      <c r="P183" s="56">
        <f t="shared" ref="P183" si="374">P184+P192+P193+P194</f>
        <v>-14257550</v>
      </c>
      <c r="Q183" s="60">
        <f t="shared" si="296"/>
        <v>1.0074065194805195</v>
      </c>
      <c r="R183" s="18"/>
      <c r="S183" s="12" t="s">
        <v>91</v>
      </c>
    </row>
    <row r="184" spans="1:19" ht="18.75" x14ac:dyDescent="0.25">
      <c r="A184" s="13" t="str">
        <f t="shared" si="292"/>
        <v>a</v>
      </c>
      <c r="B184" s="3" t="s">
        <v>2</v>
      </c>
      <c r="C184" s="4" t="s">
        <v>3</v>
      </c>
      <c r="D184" s="25">
        <f t="shared" ref="D184:H184" si="375">D185+D186+D187+D188+D189+D190+D191</f>
        <v>0</v>
      </c>
      <c r="E184" s="25"/>
      <c r="F184" s="25">
        <f t="shared" si="375"/>
        <v>1438420000</v>
      </c>
      <c r="G184" s="25">
        <f t="shared" si="375"/>
        <v>962222450</v>
      </c>
      <c r="H184" s="25">
        <f t="shared" si="375"/>
        <v>487862336</v>
      </c>
      <c r="I184" s="26">
        <f t="shared" si="293"/>
        <v>1450084786</v>
      </c>
      <c r="J184" s="56">
        <f t="shared" si="294"/>
        <v>-11664786</v>
      </c>
      <c r="K184" s="57">
        <f t="shared" si="295"/>
        <v>1.0081094436951654</v>
      </c>
      <c r="L184" s="25">
        <f t="shared" ref="L184:M184" si="376">L185+L186+L187+L188+L189+L190+L191</f>
        <v>1925000000</v>
      </c>
      <c r="M184" s="25">
        <f t="shared" si="376"/>
        <v>1925000000</v>
      </c>
      <c r="N184" s="25">
        <f t="shared" ref="N184:P184" si="377">N185+N186+N187+N188+N189+N190+N191</f>
        <v>489172764</v>
      </c>
      <c r="O184" s="25">
        <f t="shared" si="377"/>
        <v>1939257550</v>
      </c>
      <c r="P184" s="58">
        <f t="shared" si="377"/>
        <v>-14257550</v>
      </c>
      <c r="Q184" s="59">
        <f t="shared" si="296"/>
        <v>1.0074065194805195</v>
      </c>
      <c r="R184" s="17"/>
      <c r="S184" s="12" t="s">
        <v>91</v>
      </c>
    </row>
    <row r="185" spans="1:19" ht="18.75" hidden="1" x14ac:dyDescent="0.25">
      <c r="A185" s="13" t="str">
        <f t="shared" si="292"/>
        <v>b</v>
      </c>
      <c r="B185" s="5" t="s">
        <v>2</v>
      </c>
      <c r="C185" s="6" t="s">
        <v>4</v>
      </c>
      <c r="D185" s="26"/>
      <c r="E185" s="26"/>
      <c r="F185" s="26">
        <v>0</v>
      </c>
      <c r="G185" s="26"/>
      <c r="H185" s="26"/>
      <c r="I185" s="26">
        <f t="shared" si="293"/>
        <v>0</v>
      </c>
      <c r="J185" s="26">
        <f t="shared" si="294"/>
        <v>0</v>
      </c>
      <c r="K185" s="27" t="e">
        <f t="shared" si="295"/>
        <v>#DIV/0!</v>
      </c>
      <c r="L185" s="31">
        <v>0</v>
      </c>
      <c r="M185" s="31">
        <v>0</v>
      </c>
      <c r="N185" s="26"/>
      <c r="O185" s="26">
        <f t="shared" ref="O185:O194" si="378">I185+N185</f>
        <v>0</v>
      </c>
      <c r="P185" s="26">
        <f t="shared" ref="P185:P194" si="379">M185-O185</f>
        <v>0</v>
      </c>
      <c r="Q185" s="29" t="e">
        <f t="shared" si="296"/>
        <v>#DIV/0!</v>
      </c>
      <c r="R185" s="18"/>
      <c r="S185" s="12" t="s">
        <v>91</v>
      </c>
    </row>
    <row r="186" spans="1:19" ht="18.75" x14ac:dyDescent="0.25">
      <c r="A186" s="13" t="str">
        <f t="shared" si="292"/>
        <v>a</v>
      </c>
      <c r="B186" s="5" t="s">
        <v>2</v>
      </c>
      <c r="C186" s="6" t="s">
        <v>5</v>
      </c>
      <c r="D186" s="26"/>
      <c r="E186" s="26"/>
      <c r="F186" s="26">
        <v>43990</v>
      </c>
      <c r="G186" s="26"/>
      <c r="H186" s="26"/>
      <c r="I186" s="26">
        <f t="shared" si="293"/>
        <v>0</v>
      </c>
      <c r="J186" s="56">
        <f t="shared" si="294"/>
        <v>43990</v>
      </c>
      <c r="K186" s="57">
        <f t="shared" si="295"/>
        <v>0</v>
      </c>
      <c r="L186" s="31">
        <v>0</v>
      </c>
      <c r="M186" s="31">
        <v>43990</v>
      </c>
      <c r="N186" s="26"/>
      <c r="O186" s="26">
        <f t="shared" si="378"/>
        <v>0</v>
      </c>
      <c r="P186" s="56">
        <f t="shared" si="379"/>
        <v>43990</v>
      </c>
      <c r="Q186" s="60">
        <f t="shared" si="296"/>
        <v>0</v>
      </c>
      <c r="R186" s="18"/>
      <c r="S186" s="12" t="s">
        <v>91</v>
      </c>
    </row>
    <row r="187" spans="1:19" ht="18.75" hidden="1" x14ac:dyDescent="0.25">
      <c r="A187" s="13" t="str">
        <f t="shared" si="292"/>
        <v>b</v>
      </c>
      <c r="B187" s="5" t="s">
        <v>2</v>
      </c>
      <c r="C187" s="6" t="s">
        <v>6</v>
      </c>
      <c r="D187" s="26"/>
      <c r="E187" s="26"/>
      <c r="F187" s="26">
        <v>0</v>
      </c>
      <c r="G187" s="26"/>
      <c r="H187" s="26"/>
      <c r="I187" s="26">
        <f t="shared" si="293"/>
        <v>0</v>
      </c>
      <c r="J187" s="26">
        <f t="shared" si="294"/>
        <v>0</v>
      </c>
      <c r="K187" s="27" t="e">
        <f t="shared" si="295"/>
        <v>#DIV/0!</v>
      </c>
      <c r="L187" s="31">
        <v>0</v>
      </c>
      <c r="M187" s="31">
        <v>0</v>
      </c>
      <c r="N187" s="26"/>
      <c r="O187" s="26">
        <f t="shared" si="378"/>
        <v>0</v>
      </c>
      <c r="P187" s="26">
        <f t="shared" si="379"/>
        <v>0</v>
      </c>
      <c r="Q187" s="29" t="e">
        <f t="shared" si="296"/>
        <v>#DIV/0!</v>
      </c>
      <c r="R187" s="18"/>
      <c r="S187" s="12" t="s">
        <v>91</v>
      </c>
    </row>
    <row r="188" spans="1:19" ht="18.75" hidden="1" x14ac:dyDescent="0.25">
      <c r="A188" s="13" t="str">
        <f t="shared" si="292"/>
        <v>b</v>
      </c>
      <c r="B188" s="5" t="s">
        <v>2</v>
      </c>
      <c r="C188" s="7" t="s">
        <v>7</v>
      </c>
      <c r="D188" s="26"/>
      <c r="E188" s="26"/>
      <c r="F188" s="26">
        <v>0</v>
      </c>
      <c r="G188" s="26"/>
      <c r="H188" s="26"/>
      <c r="I188" s="26">
        <f t="shared" si="293"/>
        <v>0</v>
      </c>
      <c r="J188" s="26">
        <f t="shared" si="294"/>
        <v>0</v>
      </c>
      <c r="K188" s="27" t="e">
        <f t="shared" si="295"/>
        <v>#DIV/0!</v>
      </c>
      <c r="L188" s="31">
        <v>0</v>
      </c>
      <c r="M188" s="31">
        <v>0</v>
      </c>
      <c r="N188" s="26"/>
      <c r="O188" s="26">
        <f t="shared" si="378"/>
        <v>0</v>
      </c>
      <c r="P188" s="26">
        <f t="shared" si="379"/>
        <v>0</v>
      </c>
      <c r="Q188" s="29" t="e">
        <f t="shared" si="296"/>
        <v>#DIV/0!</v>
      </c>
      <c r="R188" s="18"/>
      <c r="S188" s="12" t="s">
        <v>91</v>
      </c>
    </row>
    <row r="189" spans="1:19" ht="18.75" x14ac:dyDescent="0.25">
      <c r="A189" s="13" t="str">
        <f t="shared" si="292"/>
        <v>a</v>
      </c>
      <c r="B189" s="5" t="s">
        <v>2</v>
      </c>
      <c r="C189" s="7" t="s">
        <v>8</v>
      </c>
      <c r="D189" s="26"/>
      <c r="E189" s="26"/>
      <c r="F189" s="26">
        <v>18900</v>
      </c>
      <c r="G189" s="26">
        <v>18803</v>
      </c>
      <c r="H189" s="26"/>
      <c r="I189" s="26">
        <f t="shared" si="293"/>
        <v>18803</v>
      </c>
      <c r="J189" s="56">
        <f t="shared" si="294"/>
        <v>97</v>
      </c>
      <c r="K189" s="57">
        <f t="shared" si="295"/>
        <v>0.9948677248677249</v>
      </c>
      <c r="L189" s="31"/>
      <c r="M189" s="31">
        <v>18900</v>
      </c>
      <c r="N189" s="26"/>
      <c r="O189" s="26">
        <f t="shared" si="378"/>
        <v>18803</v>
      </c>
      <c r="P189" s="56">
        <f t="shared" si="379"/>
        <v>97</v>
      </c>
      <c r="Q189" s="60">
        <f t="shared" si="296"/>
        <v>0.9948677248677249</v>
      </c>
      <c r="R189" s="18"/>
      <c r="S189" s="12" t="s">
        <v>91</v>
      </c>
    </row>
    <row r="190" spans="1:19" ht="18.75" x14ac:dyDescent="0.25">
      <c r="A190" s="13" t="str">
        <f t="shared" si="292"/>
        <v>a</v>
      </c>
      <c r="B190" s="5" t="s">
        <v>2</v>
      </c>
      <c r="C190" s="7" t="s">
        <v>9</v>
      </c>
      <c r="D190" s="26"/>
      <c r="E190" s="26"/>
      <c r="F190" s="26">
        <v>1438118552</v>
      </c>
      <c r="G190" s="26">
        <v>962071420</v>
      </c>
      <c r="H190" s="26">
        <v>487762336</v>
      </c>
      <c r="I190" s="26">
        <f t="shared" si="293"/>
        <v>1449833756</v>
      </c>
      <c r="J190" s="56">
        <f t="shared" si="294"/>
        <v>-11715204</v>
      </c>
      <c r="K190" s="57">
        <f t="shared" si="295"/>
        <v>1.0081462018438658</v>
      </c>
      <c r="L190" s="31">
        <v>1925000000</v>
      </c>
      <c r="M190" s="31">
        <v>1924698552</v>
      </c>
      <c r="N190" s="26">
        <v>489172764</v>
      </c>
      <c r="O190" s="26">
        <f t="shared" si="378"/>
        <v>1939006520</v>
      </c>
      <c r="P190" s="56">
        <f t="shared" si="379"/>
        <v>-14307968</v>
      </c>
      <c r="Q190" s="60">
        <f t="shared" si="296"/>
        <v>1.007433874767107</v>
      </c>
      <c r="R190" s="18"/>
      <c r="S190" s="12" t="s">
        <v>91</v>
      </c>
    </row>
    <row r="191" spans="1:19" ht="18.75" x14ac:dyDescent="0.25">
      <c r="A191" s="13" t="str">
        <f t="shared" si="292"/>
        <v>a</v>
      </c>
      <c r="B191" s="5" t="s">
        <v>2</v>
      </c>
      <c r="C191" s="7" t="s">
        <v>10</v>
      </c>
      <c r="D191" s="26"/>
      <c r="E191" s="26"/>
      <c r="F191" s="26">
        <v>238558</v>
      </c>
      <c r="G191" s="26">
        <v>132227</v>
      </c>
      <c r="H191" s="26">
        <v>100000</v>
      </c>
      <c r="I191" s="26">
        <f t="shared" si="293"/>
        <v>232227</v>
      </c>
      <c r="J191" s="56">
        <f t="shared" si="294"/>
        <v>6331</v>
      </c>
      <c r="K191" s="57">
        <f t="shared" si="295"/>
        <v>0.97346138046093611</v>
      </c>
      <c r="L191" s="31"/>
      <c r="M191" s="31">
        <v>238558</v>
      </c>
      <c r="N191" s="26"/>
      <c r="O191" s="26">
        <f t="shared" si="378"/>
        <v>232227</v>
      </c>
      <c r="P191" s="56">
        <f t="shared" si="379"/>
        <v>6331</v>
      </c>
      <c r="Q191" s="60">
        <f t="shared" si="296"/>
        <v>0.97346138046093611</v>
      </c>
      <c r="R191" s="18"/>
      <c r="S191" s="12" t="s">
        <v>91</v>
      </c>
    </row>
    <row r="192" spans="1:19" ht="18.75" hidden="1" x14ac:dyDescent="0.25">
      <c r="A192" s="13" t="str">
        <f t="shared" si="292"/>
        <v>b</v>
      </c>
      <c r="B192" s="5" t="s">
        <v>2</v>
      </c>
      <c r="C192" s="4" t="s">
        <v>11</v>
      </c>
      <c r="D192" s="25"/>
      <c r="E192" s="25"/>
      <c r="F192" s="25">
        <v>0</v>
      </c>
      <c r="G192" s="25"/>
      <c r="H192" s="25"/>
      <c r="I192" s="26">
        <f t="shared" si="293"/>
        <v>0</v>
      </c>
      <c r="J192" s="26">
        <f t="shared" si="294"/>
        <v>0</v>
      </c>
      <c r="K192" s="27" t="e">
        <f t="shared" si="295"/>
        <v>#DIV/0!</v>
      </c>
      <c r="L192" s="25">
        <v>0</v>
      </c>
      <c r="M192" s="25">
        <v>0</v>
      </c>
      <c r="N192" s="25"/>
      <c r="O192" s="25">
        <f t="shared" si="378"/>
        <v>0</v>
      </c>
      <c r="P192" s="25">
        <f t="shared" si="379"/>
        <v>0</v>
      </c>
      <c r="Q192" s="28" t="e">
        <f t="shared" si="296"/>
        <v>#DIV/0!</v>
      </c>
      <c r="R192" s="17"/>
      <c r="S192" s="12" t="s">
        <v>91</v>
      </c>
    </row>
    <row r="193" spans="1:19" ht="18.75" hidden="1" x14ac:dyDescent="0.25">
      <c r="A193" s="13" t="str">
        <f t="shared" si="292"/>
        <v>b</v>
      </c>
      <c r="B193" s="5" t="s">
        <v>2</v>
      </c>
      <c r="C193" s="4" t="s">
        <v>12</v>
      </c>
      <c r="D193" s="25"/>
      <c r="E193" s="25"/>
      <c r="F193" s="25">
        <v>0</v>
      </c>
      <c r="G193" s="25"/>
      <c r="H193" s="25"/>
      <c r="I193" s="26">
        <f t="shared" si="293"/>
        <v>0</v>
      </c>
      <c r="J193" s="26">
        <f t="shared" si="294"/>
        <v>0</v>
      </c>
      <c r="K193" s="27" t="e">
        <f t="shared" si="295"/>
        <v>#DIV/0!</v>
      </c>
      <c r="L193" s="25">
        <v>0</v>
      </c>
      <c r="M193" s="25">
        <v>0</v>
      </c>
      <c r="N193" s="25"/>
      <c r="O193" s="25">
        <f t="shared" si="378"/>
        <v>0</v>
      </c>
      <c r="P193" s="25">
        <f t="shared" si="379"/>
        <v>0</v>
      </c>
      <c r="Q193" s="28" t="e">
        <f t="shared" si="296"/>
        <v>#DIV/0!</v>
      </c>
      <c r="R193" s="17"/>
      <c r="S193" s="12" t="s">
        <v>91</v>
      </c>
    </row>
    <row r="194" spans="1:19" ht="18.75" hidden="1" x14ac:dyDescent="0.25">
      <c r="A194" s="13" t="str">
        <f t="shared" si="292"/>
        <v>b</v>
      </c>
      <c r="B194" s="5" t="s">
        <v>2</v>
      </c>
      <c r="C194" s="4" t="s">
        <v>13</v>
      </c>
      <c r="D194" s="25"/>
      <c r="E194" s="25"/>
      <c r="F194" s="25">
        <v>0</v>
      </c>
      <c r="G194" s="25"/>
      <c r="H194" s="25"/>
      <c r="I194" s="26">
        <f t="shared" si="293"/>
        <v>0</v>
      </c>
      <c r="J194" s="26">
        <f t="shared" si="294"/>
        <v>0</v>
      </c>
      <c r="K194" s="27" t="e">
        <f t="shared" si="295"/>
        <v>#DIV/0!</v>
      </c>
      <c r="L194" s="25">
        <v>0</v>
      </c>
      <c r="M194" s="25">
        <v>0</v>
      </c>
      <c r="N194" s="25"/>
      <c r="O194" s="25">
        <f t="shared" si="378"/>
        <v>0</v>
      </c>
      <c r="P194" s="25">
        <f t="shared" si="379"/>
        <v>0</v>
      </c>
      <c r="Q194" s="28" t="e">
        <f t="shared" si="296"/>
        <v>#DIV/0!</v>
      </c>
      <c r="R194" s="17"/>
      <c r="S194" s="12" t="s">
        <v>91</v>
      </c>
    </row>
    <row r="195" spans="1:19" ht="36" x14ac:dyDescent="0.25">
      <c r="A195" s="13" t="str">
        <f t="shared" si="292"/>
        <v>a</v>
      </c>
      <c r="B195" s="19" t="s">
        <v>117</v>
      </c>
      <c r="C195" s="20" t="s">
        <v>24</v>
      </c>
      <c r="D195" s="26">
        <f t="shared" ref="D195:F195" si="380">D196+D204+D205+D206</f>
        <v>0</v>
      </c>
      <c r="E195" s="26"/>
      <c r="F195" s="26">
        <f t="shared" si="380"/>
        <v>566908500</v>
      </c>
      <c r="G195" s="26">
        <f t="shared" ref="G195:H195" si="381">G196+G204+G205+G206</f>
        <v>371870343</v>
      </c>
      <c r="H195" s="26">
        <f t="shared" si="381"/>
        <v>189522000</v>
      </c>
      <c r="I195" s="26">
        <f t="shared" si="293"/>
        <v>561392343</v>
      </c>
      <c r="J195" s="56">
        <f t="shared" si="294"/>
        <v>5516157</v>
      </c>
      <c r="K195" s="57">
        <f t="shared" si="295"/>
        <v>0.99026975781806059</v>
      </c>
      <c r="L195" s="30">
        <f t="shared" ref="L195:M195" si="382">L196+L204+L205+L206</f>
        <v>770002000</v>
      </c>
      <c r="M195" s="30">
        <f t="shared" si="382"/>
        <v>770002000</v>
      </c>
      <c r="N195" s="26">
        <f t="shared" ref="N195" si="383">N196+N204+N205+N206</f>
        <v>189612000</v>
      </c>
      <c r="O195" s="26">
        <f t="shared" ref="O195" si="384">O196+O204+O205+O206</f>
        <v>751004343</v>
      </c>
      <c r="P195" s="56">
        <f t="shared" ref="P195" si="385">P196+P204+P205+P206</f>
        <v>18997657</v>
      </c>
      <c r="Q195" s="60">
        <f t="shared" si="296"/>
        <v>0.97532778226550065</v>
      </c>
      <c r="R195" s="18"/>
      <c r="S195" s="12" t="s">
        <v>91</v>
      </c>
    </row>
    <row r="196" spans="1:19" ht="18.75" x14ac:dyDescent="0.25">
      <c r="A196" s="13" t="str">
        <f t="shared" ref="A196:A259" si="386">IF((F196+G196+D196+I196+L196+M196+N196+O196)&gt;0,"a","b")</f>
        <v>a</v>
      </c>
      <c r="B196" s="3" t="s">
        <v>2</v>
      </c>
      <c r="C196" s="4" t="s">
        <v>3</v>
      </c>
      <c r="D196" s="25">
        <f t="shared" ref="D196:H196" si="387">D197+D198+D199+D200+D201+D202+D203</f>
        <v>0</v>
      </c>
      <c r="E196" s="25"/>
      <c r="F196" s="25">
        <f t="shared" si="387"/>
        <v>566908500</v>
      </c>
      <c r="G196" s="25">
        <f t="shared" si="387"/>
        <v>371870343</v>
      </c>
      <c r="H196" s="25">
        <f t="shared" si="387"/>
        <v>189522000</v>
      </c>
      <c r="I196" s="26">
        <f t="shared" ref="I196:I259" si="388">G196+H196</f>
        <v>561392343</v>
      </c>
      <c r="J196" s="56">
        <f t="shared" ref="J196:J259" si="389">F196-I196</f>
        <v>5516157</v>
      </c>
      <c r="K196" s="57">
        <f t="shared" ref="K196:K259" si="390">I196/F196</f>
        <v>0.99026975781806059</v>
      </c>
      <c r="L196" s="25">
        <f t="shared" ref="L196:M196" si="391">L197+L198+L199+L200+L201+L202+L203</f>
        <v>770002000</v>
      </c>
      <c r="M196" s="25">
        <f t="shared" si="391"/>
        <v>770002000</v>
      </c>
      <c r="N196" s="25">
        <f t="shared" ref="N196:P196" si="392">N197+N198+N199+N200+N201+N202+N203</f>
        <v>189612000</v>
      </c>
      <c r="O196" s="25">
        <f t="shared" si="392"/>
        <v>751004343</v>
      </c>
      <c r="P196" s="58">
        <f t="shared" si="392"/>
        <v>18997657</v>
      </c>
      <c r="Q196" s="59">
        <f t="shared" ref="Q196:Q259" si="393">O196/M196</f>
        <v>0.97532778226550065</v>
      </c>
      <c r="R196" s="17"/>
      <c r="S196" s="12" t="s">
        <v>91</v>
      </c>
    </row>
    <row r="197" spans="1:19" ht="18.75" hidden="1" x14ac:dyDescent="0.25">
      <c r="A197" s="13" t="str">
        <f t="shared" si="386"/>
        <v>b</v>
      </c>
      <c r="B197" s="5" t="s">
        <v>2</v>
      </c>
      <c r="C197" s="6" t="s">
        <v>4</v>
      </c>
      <c r="D197" s="26"/>
      <c r="E197" s="26"/>
      <c r="F197" s="26">
        <v>0</v>
      </c>
      <c r="G197" s="26"/>
      <c r="H197" s="26"/>
      <c r="I197" s="26">
        <f t="shared" si="388"/>
        <v>0</v>
      </c>
      <c r="J197" s="26">
        <f t="shared" si="389"/>
        <v>0</v>
      </c>
      <c r="K197" s="27" t="e">
        <f t="shared" si="390"/>
        <v>#DIV/0!</v>
      </c>
      <c r="L197" s="31">
        <v>0</v>
      </c>
      <c r="M197" s="31">
        <v>0</v>
      </c>
      <c r="N197" s="26"/>
      <c r="O197" s="26">
        <f t="shared" ref="O197:O206" si="394">I197+N197</f>
        <v>0</v>
      </c>
      <c r="P197" s="26">
        <f t="shared" ref="P197:P206" si="395">M197-O197</f>
        <v>0</v>
      </c>
      <c r="Q197" s="29" t="e">
        <f t="shared" si="393"/>
        <v>#DIV/0!</v>
      </c>
      <c r="R197" s="18"/>
      <c r="S197" s="12" t="s">
        <v>91</v>
      </c>
    </row>
    <row r="198" spans="1:19" ht="18.75" x14ac:dyDescent="0.25">
      <c r="A198" s="13" t="str">
        <f t="shared" si="386"/>
        <v>a</v>
      </c>
      <c r="B198" s="5" t="s">
        <v>2</v>
      </c>
      <c r="C198" s="6" t="s">
        <v>5</v>
      </c>
      <c r="D198" s="26"/>
      <c r="E198" s="26"/>
      <c r="F198" s="26">
        <v>1725000</v>
      </c>
      <c r="G198" s="26">
        <v>953341</v>
      </c>
      <c r="H198" s="26">
        <v>600000</v>
      </c>
      <c r="I198" s="26">
        <f t="shared" si="388"/>
        <v>1553341</v>
      </c>
      <c r="J198" s="56">
        <f t="shared" si="389"/>
        <v>171659</v>
      </c>
      <c r="K198" s="57">
        <f t="shared" si="390"/>
        <v>0.90048753623188404</v>
      </c>
      <c r="L198" s="31">
        <v>3000000</v>
      </c>
      <c r="M198" s="31">
        <v>3000000</v>
      </c>
      <c r="N198" s="26">
        <v>600000</v>
      </c>
      <c r="O198" s="26">
        <f t="shared" si="394"/>
        <v>2153341</v>
      </c>
      <c r="P198" s="56">
        <f t="shared" si="395"/>
        <v>846659</v>
      </c>
      <c r="Q198" s="60">
        <f t="shared" si="393"/>
        <v>0.71778033333333335</v>
      </c>
      <c r="R198" s="18"/>
      <c r="S198" s="12" t="s">
        <v>91</v>
      </c>
    </row>
    <row r="199" spans="1:19" ht="18.75" hidden="1" x14ac:dyDescent="0.25">
      <c r="A199" s="13" t="str">
        <f t="shared" si="386"/>
        <v>b</v>
      </c>
      <c r="B199" s="5" t="s">
        <v>2</v>
      </c>
      <c r="C199" s="6" t="s">
        <v>6</v>
      </c>
      <c r="D199" s="26"/>
      <c r="E199" s="26"/>
      <c r="F199" s="26">
        <v>0</v>
      </c>
      <c r="G199" s="26"/>
      <c r="H199" s="26"/>
      <c r="I199" s="26">
        <f t="shared" si="388"/>
        <v>0</v>
      </c>
      <c r="J199" s="26">
        <f t="shared" si="389"/>
        <v>0</v>
      </c>
      <c r="K199" s="27" t="e">
        <f t="shared" si="390"/>
        <v>#DIV/0!</v>
      </c>
      <c r="L199" s="31">
        <v>0</v>
      </c>
      <c r="M199" s="31">
        <v>0</v>
      </c>
      <c r="N199" s="26"/>
      <c r="O199" s="26">
        <f t="shared" si="394"/>
        <v>0</v>
      </c>
      <c r="P199" s="26">
        <f t="shared" si="395"/>
        <v>0</v>
      </c>
      <c r="Q199" s="29" t="e">
        <f t="shared" si="393"/>
        <v>#DIV/0!</v>
      </c>
      <c r="R199" s="18"/>
      <c r="S199" s="12" t="s">
        <v>91</v>
      </c>
    </row>
    <row r="200" spans="1:19" ht="18.75" hidden="1" x14ac:dyDescent="0.25">
      <c r="A200" s="13" t="str">
        <f t="shared" si="386"/>
        <v>b</v>
      </c>
      <c r="B200" s="5" t="s">
        <v>2</v>
      </c>
      <c r="C200" s="7" t="s">
        <v>7</v>
      </c>
      <c r="D200" s="26"/>
      <c r="E200" s="26"/>
      <c r="F200" s="26">
        <v>0</v>
      </c>
      <c r="G200" s="26"/>
      <c r="H200" s="26"/>
      <c r="I200" s="26">
        <f t="shared" si="388"/>
        <v>0</v>
      </c>
      <c r="J200" s="26">
        <f t="shared" si="389"/>
        <v>0</v>
      </c>
      <c r="K200" s="27" t="e">
        <f t="shared" si="390"/>
        <v>#DIV/0!</v>
      </c>
      <c r="L200" s="31">
        <v>0</v>
      </c>
      <c r="M200" s="31">
        <v>0</v>
      </c>
      <c r="N200" s="26"/>
      <c r="O200" s="26">
        <f t="shared" si="394"/>
        <v>0</v>
      </c>
      <c r="P200" s="26">
        <f t="shared" si="395"/>
        <v>0</v>
      </c>
      <c r="Q200" s="29" t="e">
        <f t="shared" si="393"/>
        <v>#DIV/0!</v>
      </c>
      <c r="R200" s="18"/>
      <c r="S200" s="12" t="s">
        <v>91</v>
      </c>
    </row>
    <row r="201" spans="1:19" ht="18.75" hidden="1" x14ac:dyDescent="0.25">
      <c r="A201" s="13" t="str">
        <f t="shared" si="386"/>
        <v>b</v>
      </c>
      <c r="B201" s="5" t="s">
        <v>2</v>
      </c>
      <c r="C201" s="7" t="s">
        <v>8</v>
      </c>
      <c r="D201" s="26"/>
      <c r="E201" s="26"/>
      <c r="F201" s="26">
        <v>0</v>
      </c>
      <c r="G201" s="26"/>
      <c r="H201" s="26"/>
      <c r="I201" s="26">
        <f t="shared" si="388"/>
        <v>0</v>
      </c>
      <c r="J201" s="26">
        <f t="shared" si="389"/>
        <v>0</v>
      </c>
      <c r="K201" s="27" t="e">
        <f t="shared" si="390"/>
        <v>#DIV/0!</v>
      </c>
      <c r="L201" s="31">
        <v>0</v>
      </c>
      <c r="M201" s="31">
        <v>0</v>
      </c>
      <c r="N201" s="26"/>
      <c r="O201" s="26">
        <f t="shared" si="394"/>
        <v>0</v>
      </c>
      <c r="P201" s="26">
        <f t="shared" si="395"/>
        <v>0</v>
      </c>
      <c r="Q201" s="29" t="e">
        <f t="shared" si="393"/>
        <v>#DIV/0!</v>
      </c>
      <c r="R201" s="18"/>
      <c r="S201" s="12" t="s">
        <v>91</v>
      </c>
    </row>
    <row r="202" spans="1:19" ht="18.75" x14ac:dyDescent="0.25">
      <c r="A202" s="13" t="str">
        <f t="shared" si="386"/>
        <v>a</v>
      </c>
      <c r="B202" s="5" t="s">
        <v>2</v>
      </c>
      <c r="C202" s="7" t="s">
        <v>9</v>
      </c>
      <c r="D202" s="26"/>
      <c r="E202" s="26"/>
      <c r="F202" s="26">
        <v>565129424</v>
      </c>
      <c r="G202" s="26">
        <v>370910727</v>
      </c>
      <c r="H202" s="26">
        <v>188922000</v>
      </c>
      <c r="I202" s="26">
        <f t="shared" si="388"/>
        <v>559832727</v>
      </c>
      <c r="J202" s="56">
        <f t="shared" si="389"/>
        <v>5296697</v>
      </c>
      <c r="K202" s="57">
        <f t="shared" si="390"/>
        <v>0.99062746200240315</v>
      </c>
      <c r="L202" s="31">
        <v>767002000</v>
      </c>
      <c r="M202" s="31">
        <v>766947924</v>
      </c>
      <c r="N202" s="26">
        <v>189012000</v>
      </c>
      <c r="O202" s="26">
        <f t="shared" si="394"/>
        <v>748844727</v>
      </c>
      <c r="P202" s="56">
        <f t="shared" si="395"/>
        <v>18103197</v>
      </c>
      <c r="Q202" s="60">
        <f t="shared" si="393"/>
        <v>0.97639579372536378</v>
      </c>
      <c r="R202" s="18"/>
      <c r="S202" s="12" t="s">
        <v>91</v>
      </c>
    </row>
    <row r="203" spans="1:19" ht="18.75" x14ac:dyDescent="0.25">
      <c r="A203" s="13" t="str">
        <f t="shared" si="386"/>
        <v>a</v>
      </c>
      <c r="B203" s="5" t="s">
        <v>2</v>
      </c>
      <c r="C203" s="7" t="s">
        <v>10</v>
      </c>
      <c r="D203" s="26"/>
      <c r="E203" s="26"/>
      <c r="F203" s="26">
        <v>54076</v>
      </c>
      <c r="G203" s="26">
        <v>6275</v>
      </c>
      <c r="H203" s="26"/>
      <c r="I203" s="26">
        <f t="shared" si="388"/>
        <v>6275</v>
      </c>
      <c r="J203" s="56">
        <f t="shared" si="389"/>
        <v>47801</v>
      </c>
      <c r="K203" s="57">
        <f t="shared" si="390"/>
        <v>0.11604038760263333</v>
      </c>
      <c r="L203" s="31"/>
      <c r="M203" s="31">
        <v>54076</v>
      </c>
      <c r="N203" s="26"/>
      <c r="O203" s="26">
        <f t="shared" si="394"/>
        <v>6275</v>
      </c>
      <c r="P203" s="56">
        <f t="shared" si="395"/>
        <v>47801</v>
      </c>
      <c r="Q203" s="60">
        <f t="shared" si="393"/>
        <v>0.11604038760263333</v>
      </c>
      <c r="R203" s="18"/>
      <c r="S203" s="12" t="s">
        <v>91</v>
      </c>
    </row>
    <row r="204" spans="1:19" ht="18.75" hidden="1" x14ac:dyDescent="0.25">
      <c r="A204" s="13" t="str">
        <f t="shared" si="386"/>
        <v>b</v>
      </c>
      <c r="B204" s="5" t="s">
        <v>2</v>
      </c>
      <c r="C204" s="4" t="s">
        <v>11</v>
      </c>
      <c r="D204" s="25"/>
      <c r="E204" s="25"/>
      <c r="F204" s="25">
        <v>0</v>
      </c>
      <c r="G204" s="25"/>
      <c r="H204" s="25"/>
      <c r="I204" s="26">
        <f t="shared" si="388"/>
        <v>0</v>
      </c>
      <c r="J204" s="26">
        <f t="shared" si="389"/>
        <v>0</v>
      </c>
      <c r="K204" s="27" t="e">
        <f t="shared" si="390"/>
        <v>#DIV/0!</v>
      </c>
      <c r="L204" s="25">
        <v>0</v>
      </c>
      <c r="M204" s="25">
        <v>0</v>
      </c>
      <c r="N204" s="25"/>
      <c r="O204" s="25">
        <f t="shared" si="394"/>
        <v>0</v>
      </c>
      <c r="P204" s="25">
        <f t="shared" si="395"/>
        <v>0</v>
      </c>
      <c r="Q204" s="28" t="e">
        <f t="shared" si="393"/>
        <v>#DIV/0!</v>
      </c>
      <c r="R204" s="17"/>
      <c r="S204" s="12" t="s">
        <v>91</v>
      </c>
    </row>
    <row r="205" spans="1:19" ht="18.75" hidden="1" x14ac:dyDescent="0.25">
      <c r="A205" s="13" t="str">
        <f t="shared" si="386"/>
        <v>b</v>
      </c>
      <c r="B205" s="5" t="s">
        <v>2</v>
      </c>
      <c r="C205" s="4" t="s">
        <v>12</v>
      </c>
      <c r="D205" s="25"/>
      <c r="E205" s="25"/>
      <c r="F205" s="25">
        <v>0</v>
      </c>
      <c r="G205" s="25"/>
      <c r="H205" s="25"/>
      <c r="I205" s="26">
        <f t="shared" si="388"/>
        <v>0</v>
      </c>
      <c r="J205" s="26">
        <f t="shared" si="389"/>
        <v>0</v>
      </c>
      <c r="K205" s="27" t="e">
        <f t="shared" si="390"/>
        <v>#DIV/0!</v>
      </c>
      <c r="L205" s="25">
        <v>0</v>
      </c>
      <c r="M205" s="25">
        <v>0</v>
      </c>
      <c r="N205" s="25"/>
      <c r="O205" s="25">
        <f t="shared" si="394"/>
        <v>0</v>
      </c>
      <c r="P205" s="25">
        <f t="shared" si="395"/>
        <v>0</v>
      </c>
      <c r="Q205" s="28" t="e">
        <f t="shared" si="393"/>
        <v>#DIV/0!</v>
      </c>
      <c r="R205" s="17"/>
      <c r="S205" s="12" t="s">
        <v>91</v>
      </c>
    </row>
    <row r="206" spans="1:19" ht="18.75" hidden="1" x14ac:dyDescent="0.25">
      <c r="A206" s="13" t="str">
        <f t="shared" si="386"/>
        <v>b</v>
      </c>
      <c r="B206" s="5"/>
      <c r="C206" s="4" t="s">
        <v>13</v>
      </c>
      <c r="D206" s="25"/>
      <c r="E206" s="25"/>
      <c r="F206" s="25">
        <v>0</v>
      </c>
      <c r="G206" s="25"/>
      <c r="H206" s="25"/>
      <c r="I206" s="26">
        <f t="shared" si="388"/>
        <v>0</v>
      </c>
      <c r="J206" s="26">
        <f t="shared" si="389"/>
        <v>0</v>
      </c>
      <c r="K206" s="27" t="e">
        <f t="shared" si="390"/>
        <v>#DIV/0!</v>
      </c>
      <c r="L206" s="25">
        <v>0</v>
      </c>
      <c r="M206" s="25">
        <v>0</v>
      </c>
      <c r="N206" s="25"/>
      <c r="O206" s="25">
        <f t="shared" si="394"/>
        <v>0</v>
      </c>
      <c r="P206" s="25">
        <f t="shared" si="395"/>
        <v>0</v>
      </c>
      <c r="Q206" s="28" t="e">
        <f t="shared" si="393"/>
        <v>#DIV/0!</v>
      </c>
      <c r="R206" s="17"/>
      <c r="S206" s="12" t="s">
        <v>91</v>
      </c>
    </row>
    <row r="207" spans="1:19" ht="36" x14ac:dyDescent="0.25">
      <c r="A207" s="13" t="str">
        <f t="shared" si="386"/>
        <v>a</v>
      </c>
      <c r="B207" s="19" t="s">
        <v>118</v>
      </c>
      <c r="C207" s="20" t="s">
        <v>25</v>
      </c>
      <c r="D207" s="26">
        <f t="shared" ref="D207:H207" si="396">D208+D216+D217+D218</f>
        <v>19609</v>
      </c>
      <c r="E207" s="26">
        <f t="shared" ref="E207" si="397">E208+E216+E217+E218</f>
        <v>4609</v>
      </c>
      <c r="F207" s="26">
        <f t="shared" si="396"/>
        <v>25633200</v>
      </c>
      <c r="G207" s="26">
        <f t="shared" si="396"/>
        <v>16160603</v>
      </c>
      <c r="H207" s="26">
        <f t="shared" si="396"/>
        <v>9472597</v>
      </c>
      <c r="I207" s="26">
        <f t="shared" si="388"/>
        <v>25633200</v>
      </c>
      <c r="J207" s="56">
        <f t="shared" si="389"/>
        <v>0</v>
      </c>
      <c r="K207" s="57">
        <f t="shared" si="390"/>
        <v>1</v>
      </c>
      <c r="L207" s="26">
        <f t="shared" ref="L207:N207" si="398">L208+L216+L217+L218</f>
        <v>35890000</v>
      </c>
      <c r="M207" s="26">
        <f t="shared" si="398"/>
        <v>35890000</v>
      </c>
      <c r="N207" s="26">
        <f t="shared" si="398"/>
        <v>10256800</v>
      </c>
      <c r="O207" s="26">
        <f t="shared" ref="O207" si="399">O208+O216+O217+O218</f>
        <v>35890000</v>
      </c>
      <c r="P207" s="56">
        <f t="shared" ref="P207" si="400">P208+P216+P217+P218</f>
        <v>0</v>
      </c>
      <c r="Q207" s="60">
        <f t="shared" si="393"/>
        <v>1</v>
      </c>
      <c r="R207" s="18"/>
      <c r="S207" s="12" t="s">
        <v>91</v>
      </c>
    </row>
    <row r="208" spans="1:19" ht="18.75" x14ac:dyDescent="0.25">
      <c r="A208" s="13" t="str">
        <f t="shared" si="386"/>
        <v>a</v>
      </c>
      <c r="B208" s="3" t="s">
        <v>2</v>
      </c>
      <c r="C208" s="4" t="s">
        <v>3</v>
      </c>
      <c r="D208" s="25">
        <f t="shared" ref="D208:E208" si="401">D209+D210+D211+D212+D213+D214+D215</f>
        <v>19609</v>
      </c>
      <c r="E208" s="25">
        <f t="shared" si="401"/>
        <v>4609</v>
      </c>
      <c r="F208" s="25">
        <f t="shared" ref="F208" si="402">F209+F210+F211+F212+F213+F214+F215</f>
        <v>25633200</v>
      </c>
      <c r="G208" s="25">
        <f t="shared" ref="G208:H208" si="403">G209+G210+G211+G212+G213+G214+G215</f>
        <v>16160603</v>
      </c>
      <c r="H208" s="25">
        <f t="shared" si="403"/>
        <v>9472597</v>
      </c>
      <c r="I208" s="26">
        <f t="shared" si="388"/>
        <v>25633200</v>
      </c>
      <c r="J208" s="56">
        <f t="shared" si="389"/>
        <v>0</v>
      </c>
      <c r="K208" s="57">
        <f t="shared" si="390"/>
        <v>1</v>
      </c>
      <c r="L208" s="25">
        <f t="shared" ref="L208:N208" si="404">L209+L210+L211+L212+L213+L214+L215</f>
        <v>35890000</v>
      </c>
      <c r="M208" s="25">
        <f t="shared" si="404"/>
        <v>35890000</v>
      </c>
      <c r="N208" s="25">
        <f t="shared" si="404"/>
        <v>10256800</v>
      </c>
      <c r="O208" s="25">
        <f t="shared" ref="O208:P208" si="405">O209+O210+O211+O212+O213+O214+O215</f>
        <v>35890000</v>
      </c>
      <c r="P208" s="58">
        <f t="shared" si="405"/>
        <v>0</v>
      </c>
      <c r="Q208" s="59">
        <f t="shared" si="393"/>
        <v>1</v>
      </c>
      <c r="R208" s="17"/>
      <c r="S208" s="12" t="s">
        <v>91</v>
      </c>
    </row>
    <row r="209" spans="1:23" ht="18.75" hidden="1" x14ac:dyDescent="0.25">
      <c r="A209" s="13" t="str">
        <f t="shared" si="386"/>
        <v>b</v>
      </c>
      <c r="B209" s="5" t="s">
        <v>2</v>
      </c>
      <c r="C209" s="6" t="s">
        <v>4</v>
      </c>
      <c r="D209" s="26">
        <f t="shared" ref="D209:H218" si="406">D221+D233+D245+D257+D269+D281+D293+D305+D317+D329+D341+D353+D365+D377</f>
        <v>0</v>
      </c>
      <c r="E209" s="26">
        <f t="shared" ref="E209" si="407">E221+E233+E245+E257+E269+E281+E293+E305+E317+E329+E341+E353+E365+E377</f>
        <v>0</v>
      </c>
      <c r="F209" s="26">
        <f t="shared" si="406"/>
        <v>0</v>
      </c>
      <c r="G209" s="26">
        <f t="shared" si="406"/>
        <v>0</v>
      </c>
      <c r="H209" s="26">
        <f t="shared" si="406"/>
        <v>0</v>
      </c>
      <c r="I209" s="26">
        <f t="shared" si="388"/>
        <v>0</v>
      </c>
      <c r="J209" s="26">
        <f t="shared" si="389"/>
        <v>0</v>
      </c>
      <c r="K209" s="27" t="e">
        <f t="shared" si="390"/>
        <v>#DIV/0!</v>
      </c>
      <c r="L209" s="26">
        <f t="shared" ref="L209:L218" si="408">L221+L233+L245+L257+L269+L281+L293+L305+L317+L329+L341+L353+L365+L377</f>
        <v>0</v>
      </c>
      <c r="M209" s="26">
        <f t="shared" ref="M209:N209" si="409">M221+M233+M245+M257+M269+M281+M293+M305+M317+M329+M341+M353+M365+M377</f>
        <v>0</v>
      </c>
      <c r="N209" s="26">
        <f t="shared" si="409"/>
        <v>0</v>
      </c>
      <c r="O209" s="26">
        <f t="shared" ref="O209:P209" si="410">O221+O233+O245+O257+O269+O281+O293+O305+O317+O329+O341+O353+O365+O377</f>
        <v>0</v>
      </c>
      <c r="P209" s="26">
        <f t="shared" si="410"/>
        <v>0</v>
      </c>
      <c r="Q209" s="29" t="e">
        <f t="shared" si="393"/>
        <v>#DIV/0!</v>
      </c>
      <c r="R209" s="18"/>
      <c r="S209" s="12" t="s">
        <v>91</v>
      </c>
    </row>
    <row r="210" spans="1:23" ht="18.75" x14ac:dyDescent="0.25">
      <c r="A210" s="13" t="str">
        <f t="shared" si="386"/>
        <v>a</v>
      </c>
      <c r="B210" s="5" t="s">
        <v>2</v>
      </c>
      <c r="C210" s="6" t="s">
        <v>5</v>
      </c>
      <c r="D210" s="26">
        <f t="shared" si="406"/>
        <v>0</v>
      </c>
      <c r="E210" s="26">
        <f t="shared" ref="E210" si="411">E222+E234+E246+E258+E270+E282+E294+E306+E318+E330+E342+E354+E366+E378</f>
        <v>0</v>
      </c>
      <c r="F210" s="26">
        <f t="shared" si="406"/>
        <v>704150</v>
      </c>
      <c r="G210" s="26">
        <f t="shared" si="406"/>
        <v>403571</v>
      </c>
      <c r="H210" s="26">
        <f t="shared" si="406"/>
        <v>300579</v>
      </c>
      <c r="I210" s="26">
        <f t="shared" si="388"/>
        <v>704150</v>
      </c>
      <c r="J210" s="56">
        <f t="shared" si="389"/>
        <v>0</v>
      </c>
      <c r="K210" s="57">
        <f t="shared" si="390"/>
        <v>1</v>
      </c>
      <c r="L210" s="26">
        <f t="shared" si="408"/>
        <v>910000</v>
      </c>
      <c r="M210" s="26">
        <f t="shared" ref="M210:N210" si="412">M222+M234+M246+M258+M270+M282+M294+M306+M318+M330+M342+M354+M366+M378</f>
        <v>1193400</v>
      </c>
      <c r="N210" s="26">
        <f t="shared" si="412"/>
        <v>489250</v>
      </c>
      <c r="O210" s="26">
        <f t="shared" ref="O210:P210" si="413">O222+O234+O246+O258+O270+O282+O294+O306+O318+O330+O342+O354+O366+O378</f>
        <v>1193400</v>
      </c>
      <c r="P210" s="56">
        <f t="shared" si="413"/>
        <v>0</v>
      </c>
      <c r="Q210" s="60">
        <f t="shared" si="393"/>
        <v>1</v>
      </c>
      <c r="R210" s="18"/>
      <c r="S210" s="12" t="s">
        <v>91</v>
      </c>
    </row>
    <row r="211" spans="1:23" ht="18.75" hidden="1" x14ac:dyDescent="0.25">
      <c r="A211" s="13" t="str">
        <f t="shared" si="386"/>
        <v>b</v>
      </c>
      <c r="B211" s="5" t="s">
        <v>2</v>
      </c>
      <c r="C211" s="6" t="s">
        <v>6</v>
      </c>
      <c r="D211" s="26">
        <f t="shared" si="406"/>
        <v>0</v>
      </c>
      <c r="E211" s="26">
        <f t="shared" ref="E211" si="414">E223+E235+E247+E259+E271+E283+E295+E307+E319+E331+E343+E355+E367+E379</f>
        <v>0</v>
      </c>
      <c r="F211" s="26">
        <f t="shared" si="406"/>
        <v>0</v>
      </c>
      <c r="G211" s="26">
        <f t="shared" si="406"/>
        <v>0</v>
      </c>
      <c r="H211" s="26">
        <f t="shared" si="406"/>
        <v>0</v>
      </c>
      <c r="I211" s="26">
        <f t="shared" si="388"/>
        <v>0</v>
      </c>
      <c r="J211" s="26">
        <f t="shared" si="389"/>
        <v>0</v>
      </c>
      <c r="K211" s="27" t="e">
        <f t="shared" si="390"/>
        <v>#DIV/0!</v>
      </c>
      <c r="L211" s="26">
        <f t="shared" si="408"/>
        <v>0</v>
      </c>
      <c r="M211" s="26">
        <f t="shared" ref="M211:N211" si="415">M223+M235+M247+M259+M271+M283+M295+M307+M319+M331+M343+M355+M367+M379</f>
        <v>0</v>
      </c>
      <c r="N211" s="26">
        <f t="shared" si="415"/>
        <v>0</v>
      </c>
      <c r="O211" s="26">
        <f t="shared" ref="O211:P211" si="416">O223+O235+O247+O259+O271+O283+O295+O307+O319+O331+O343+O355+O367+O379</f>
        <v>0</v>
      </c>
      <c r="P211" s="26">
        <f t="shared" si="416"/>
        <v>0</v>
      </c>
      <c r="Q211" s="29" t="e">
        <f t="shared" si="393"/>
        <v>#DIV/0!</v>
      </c>
      <c r="R211" s="18"/>
      <c r="S211" s="12" t="s">
        <v>91</v>
      </c>
    </row>
    <row r="212" spans="1:23" ht="18.75" hidden="1" x14ac:dyDescent="0.25">
      <c r="A212" s="13" t="str">
        <f t="shared" si="386"/>
        <v>b</v>
      </c>
      <c r="B212" s="5" t="s">
        <v>2</v>
      </c>
      <c r="C212" s="7" t="s">
        <v>7</v>
      </c>
      <c r="D212" s="26">
        <f t="shared" si="406"/>
        <v>0</v>
      </c>
      <c r="E212" s="26">
        <f t="shared" ref="E212" si="417">E224+E236+E248+E260+E272+E284+E296+E308+E320+E332+E344+E356+E368+E380</f>
        <v>0</v>
      </c>
      <c r="F212" s="26">
        <f t="shared" si="406"/>
        <v>0</v>
      </c>
      <c r="G212" s="26">
        <f t="shared" si="406"/>
        <v>0</v>
      </c>
      <c r="H212" s="26">
        <f t="shared" si="406"/>
        <v>0</v>
      </c>
      <c r="I212" s="26">
        <f t="shared" si="388"/>
        <v>0</v>
      </c>
      <c r="J212" s="26">
        <f t="shared" si="389"/>
        <v>0</v>
      </c>
      <c r="K212" s="27" t="e">
        <f t="shared" si="390"/>
        <v>#DIV/0!</v>
      </c>
      <c r="L212" s="26">
        <f t="shared" si="408"/>
        <v>0</v>
      </c>
      <c r="M212" s="26">
        <f t="shared" ref="M212:N212" si="418">M224+M236+M248+M260+M272+M284+M296+M308+M320+M332+M344+M356+M368+M380</f>
        <v>0</v>
      </c>
      <c r="N212" s="26">
        <f t="shared" si="418"/>
        <v>0</v>
      </c>
      <c r="O212" s="26">
        <f t="shared" ref="O212:P212" si="419">O224+O236+O248+O260+O272+O284+O296+O308+O320+O332+O344+O356+O368+O380</f>
        <v>0</v>
      </c>
      <c r="P212" s="26">
        <f t="shared" si="419"/>
        <v>0</v>
      </c>
      <c r="Q212" s="29" t="e">
        <f t="shared" si="393"/>
        <v>#DIV/0!</v>
      </c>
      <c r="R212" s="18"/>
      <c r="S212" s="12" t="s">
        <v>91</v>
      </c>
    </row>
    <row r="213" spans="1:23" ht="18.75" hidden="1" x14ac:dyDescent="0.25">
      <c r="A213" s="13" t="str">
        <f t="shared" si="386"/>
        <v>b</v>
      </c>
      <c r="B213" s="5" t="s">
        <v>2</v>
      </c>
      <c r="C213" s="7" t="s">
        <v>8</v>
      </c>
      <c r="D213" s="26">
        <f t="shared" si="406"/>
        <v>0</v>
      </c>
      <c r="E213" s="26">
        <f t="shared" ref="E213" si="420">E225+E237+E249+E261+E273+E285+E297+E309+E321+E333+E345+E357+E369+E381</f>
        <v>0</v>
      </c>
      <c r="F213" s="26">
        <f t="shared" si="406"/>
        <v>0</v>
      </c>
      <c r="G213" s="26">
        <f t="shared" si="406"/>
        <v>0</v>
      </c>
      <c r="H213" s="26">
        <f t="shared" si="406"/>
        <v>0</v>
      </c>
      <c r="I213" s="26">
        <f t="shared" si="388"/>
        <v>0</v>
      </c>
      <c r="J213" s="26">
        <f t="shared" si="389"/>
        <v>0</v>
      </c>
      <c r="K213" s="27" t="e">
        <f t="shared" si="390"/>
        <v>#DIV/0!</v>
      </c>
      <c r="L213" s="26">
        <f t="shared" si="408"/>
        <v>0</v>
      </c>
      <c r="M213" s="26">
        <f t="shared" ref="M213:N213" si="421">M225+M237+M249+M261+M273+M285+M297+M309+M321+M333+M345+M357+M369+M381</f>
        <v>0</v>
      </c>
      <c r="N213" s="26">
        <f t="shared" si="421"/>
        <v>0</v>
      </c>
      <c r="O213" s="26">
        <f t="shared" ref="O213:P213" si="422">O225+O237+O249+O261+O273+O285+O297+O309+O321+O333+O345+O357+O369+O381</f>
        <v>0</v>
      </c>
      <c r="P213" s="26">
        <f t="shared" si="422"/>
        <v>0</v>
      </c>
      <c r="Q213" s="29" t="e">
        <f t="shared" si="393"/>
        <v>#DIV/0!</v>
      </c>
      <c r="R213" s="18"/>
      <c r="S213" s="12" t="s">
        <v>91</v>
      </c>
    </row>
    <row r="214" spans="1:23" ht="18.75" x14ac:dyDescent="0.25">
      <c r="A214" s="13" t="str">
        <f t="shared" si="386"/>
        <v>a</v>
      </c>
      <c r="B214" s="5" t="s">
        <v>2</v>
      </c>
      <c r="C214" s="7" t="s">
        <v>9</v>
      </c>
      <c r="D214" s="26">
        <f t="shared" si="406"/>
        <v>4609</v>
      </c>
      <c r="E214" s="26">
        <f t="shared" ref="E214" si="423">E226+E238+E250+E262+E274+E286+E298+E310+E322+E334+E346+E358+E370+E382</f>
        <v>4609</v>
      </c>
      <c r="F214" s="26">
        <f t="shared" si="406"/>
        <v>20606300</v>
      </c>
      <c r="G214" s="26">
        <f t="shared" si="406"/>
        <v>12605512</v>
      </c>
      <c r="H214" s="26">
        <f t="shared" si="406"/>
        <v>8000788</v>
      </c>
      <c r="I214" s="26">
        <f t="shared" si="388"/>
        <v>20606300</v>
      </c>
      <c r="J214" s="56">
        <f t="shared" si="389"/>
        <v>0</v>
      </c>
      <c r="K214" s="57">
        <f t="shared" si="390"/>
        <v>1</v>
      </c>
      <c r="L214" s="26">
        <f t="shared" si="408"/>
        <v>29265000</v>
      </c>
      <c r="M214" s="26">
        <f t="shared" ref="M214:N214" si="424">M226+M238+M250+M262+M274+M286+M298+M310+M322+M334+M346+M358+M370+M382</f>
        <v>29417700</v>
      </c>
      <c r="N214" s="26">
        <f t="shared" si="424"/>
        <v>8811400</v>
      </c>
      <c r="O214" s="26">
        <f t="shared" ref="O214:P214" si="425">O226+O238+O250+O262+O274+O286+O298+O310+O322+O334+O346+O358+O370+O382</f>
        <v>29417700</v>
      </c>
      <c r="P214" s="56">
        <f t="shared" si="425"/>
        <v>0</v>
      </c>
      <c r="Q214" s="60">
        <f t="shared" si="393"/>
        <v>1</v>
      </c>
      <c r="R214" s="18"/>
      <c r="S214" s="12" t="s">
        <v>91</v>
      </c>
      <c r="W214" s="32"/>
    </row>
    <row r="215" spans="1:23" ht="18.75" x14ac:dyDescent="0.25">
      <c r="A215" s="13" t="str">
        <f t="shared" si="386"/>
        <v>a</v>
      </c>
      <c r="B215" s="5" t="s">
        <v>2</v>
      </c>
      <c r="C215" s="7" t="s">
        <v>10</v>
      </c>
      <c r="D215" s="26">
        <f t="shared" si="406"/>
        <v>15000</v>
      </c>
      <c r="E215" s="26">
        <f t="shared" ref="E215" si="426">E227+E239+E251+E263+E275+E287+E299+E311+E323+E335+E347+E359+E371+E383</f>
        <v>0</v>
      </c>
      <c r="F215" s="26">
        <f t="shared" si="406"/>
        <v>4322750</v>
      </c>
      <c r="G215" s="26">
        <f t="shared" si="406"/>
        <v>3151520</v>
      </c>
      <c r="H215" s="26">
        <f t="shared" si="406"/>
        <v>1171230</v>
      </c>
      <c r="I215" s="26">
        <f t="shared" si="388"/>
        <v>4322750</v>
      </c>
      <c r="J215" s="56">
        <f t="shared" si="389"/>
        <v>0</v>
      </c>
      <c r="K215" s="57">
        <f t="shared" si="390"/>
        <v>1</v>
      </c>
      <c r="L215" s="26">
        <f t="shared" si="408"/>
        <v>5715000</v>
      </c>
      <c r="M215" s="26">
        <f t="shared" ref="M215:N215" si="427">M227+M239+M251+M263+M275+M287+M299+M311+M323+M335+M347+M359+M371+M383</f>
        <v>5278900</v>
      </c>
      <c r="N215" s="26">
        <f t="shared" si="427"/>
        <v>956150</v>
      </c>
      <c r="O215" s="26">
        <f t="shared" ref="O215:P215" si="428">O227+O239+O251+O263+O275+O287+O299+O311+O323+O335+O347+O359+O371+O383</f>
        <v>5278900</v>
      </c>
      <c r="P215" s="56">
        <f t="shared" si="428"/>
        <v>0</v>
      </c>
      <c r="Q215" s="60">
        <f t="shared" si="393"/>
        <v>1</v>
      </c>
      <c r="R215" s="18"/>
      <c r="S215" s="12" t="s">
        <v>91</v>
      </c>
    </row>
    <row r="216" spans="1:23" ht="18.75" hidden="1" x14ac:dyDescent="0.25">
      <c r="A216" s="13" t="str">
        <f t="shared" si="386"/>
        <v>b</v>
      </c>
      <c r="B216" s="3" t="s">
        <v>2</v>
      </c>
      <c r="C216" s="4" t="s">
        <v>11</v>
      </c>
      <c r="D216" s="25">
        <f t="shared" si="406"/>
        <v>0</v>
      </c>
      <c r="E216" s="25">
        <f t="shared" ref="E216" si="429">E228+E240+E252+E264+E276+E288+E300+E312+E324+E336+E348+E360+E372+E384</f>
        <v>0</v>
      </c>
      <c r="F216" s="25">
        <f t="shared" si="406"/>
        <v>0</v>
      </c>
      <c r="G216" s="25">
        <f t="shared" si="406"/>
        <v>0</v>
      </c>
      <c r="H216" s="25">
        <f t="shared" si="406"/>
        <v>0</v>
      </c>
      <c r="I216" s="26">
        <f t="shared" si="388"/>
        <v>0</v>
      </c>
      <c r="J216" s="26">
        <f t="shared" si="389"/>
        <v>0</v>
      </c>
      <c r="K216" s="27" t="e">
        <f t="shared" si="390"/>
        <v>#DIV/0!</v>
      </c>
      <c r="L216" s="25">
        <f t="shared" si="408"/>
        <v>0</v>
      </c>
      <c r="M216" s="25">
        <f t="shared" ref="M216:N216" si="430">M228+M240+M252+M264+M276+M288+M300+M312+M324+M336+M348+M360+M372+M384</f>
        <v>0</v>
      </c>
      <c r="N216" s="25">
        <f t="shared" si="430"/>
        <v>0</v>
      </c>
      <c r="O216" s="25">
        <f t="shared" ref="O216:P216" si="431">O228+O240+O252+O264+O276+O288+O300+O312+O324+O336+O348+O360+O372+O384</f>
        <v>0</v>
      </c>
      <c r="P216" s="25">
        <f t="shared" si="431"/>
        <v>0</v>
      </c>
      <c r="Q216" s="28" t="e">
        <f t="shared" si="393"/>
        <v>#DIV/0!</v>
      </c>
      <c r="R216" s="17"/>
      <c r="S216" s="12" t="s">
        <v>91</v>
      </c>
    </row>
    <row r="217" spans="1:23" ht="18.75" hidden="1" x14ac:dyDescent="0.25">
      <c r="A217" s="13" t="str">
        <f t="shared" si="386"/>
        <v>b</v>
      </c>
      <c r="B217" s="3" t="s">
        <v>2</v>
      </c>
      <c r="C217" s="4" t="s">
        <v>12</v>
      </c>
      <c r="D217" s="25">
        <f t="shared" si="406"/>
        <v>0</v>
      </c>
      <c r="E217" s="25">
        <f t="shared" ref="E217" si="432">E229+E241+E253+E265+E277+E289+E301+E313+E325+E337+E349+E361+E373+E385</f>
        <v>0</v>
      </c>
      <c r="F217" s="25">
        <f t="shared" si="406"/>
        <v>0</v>
      </c>
      <c r="G217" s="25">
        <f t="shared" si="406"/>
        <v>0</v>
      </c>
      <c r="H217" s="25">
        <f t="shared" si="406"/>
        <v>0</v>
      </c>
      <c r="I217" s="26">
        <f t="shared" si="388"/>
        <v>0</v>
      </c>
      <c r="J217" s="26">
        <f t="shared" si="389"/>
        <v>0</v>
      </c>
      <c r="K217" s="27" t="e">
        <f t="shared" si="390"/>
        <v>#DIV/0!</v>
      </c>
      <c r="L217" s="25">
        <f t="shared" si="408"/>
        <v>0</v>
      </c>
      <c r="M217" s="25">
        <f t="shared" ref="M217:N217" si="433">M229+M241+M253+M265+M277+M289+M301+M313+M325+M337+M349+M361+M373+M385</f>
        <v>0</v>
      </c>
      <c r="N217" s="25">
        <f t="shared" si="433"/>
        <v>0</v>
      </c>
      <c r="O217" s="25">
        <f t="shared" ref="O217:P217" si="434">O229+O241+O253+O265+O277+O289+O301+O313+O325+O337+O349+O361+O373+O385</f>
        <v>0</v>
      </c>
      <c r="P217" s="25">
        <f t="shared" si="434"/>
        <v>0</v>
      </c>
      <c r="Q217" s="28" t="e">
        <f t="shared" si="393"/>
        <v>#DIV/0!</v>
      </c>
      <c r="R217" s="17"/>
      <c r="S217" s="12" t="s">
        <v>91</v>
      </c>
    </row>
    <row r="218" spans="1:23" ht="18.75" hidden="1" x14ac:dyDescent="0.25">
      <c r="A218" s="13" t="str">
        <f t="shared" si="386"/>
        <v>b</v>
      </c>
      <c r="B218" s="3" t="s">
        <v>2</v>
      </c>
      <c r="C218" s="4" t="s">
        <v>13</v>
      </c>
      <c r="D218" s="25">
        <f t="shared" si="406"/>
        <v>0</v>
      </c>
      <c r="E218" s="25">
        <f t="shared" ref="E218" si="435">E230+E242+E254+E266+E278+E290+E302+E314+E326+E338+E350+E362+E374+E386</f>
        <v>0</v>
      </c>
      <c r="F218" s="25">
        <f t="shared" si="406"/>
        <v>0</v>
      </c>
      <c r="G218" s="25">
        <f t="shared" si="406"/>
        <v>0</v>
      </c>
      <c r="H218" s="25">
        <f t="shared" si="406"/>
        <v>0</v>
      </c>
      <c r="I218" s="26">
        <f t="shared" si="388"/>
        <v>0</v>
      </c>
      <c r="J218" s="26">
        <f t="shared" si="389"/>
        <v>0</v>
      </c>
      <c r="K218" s="27" t="e">
        <f t="shared" si="390"/>
        <v>#DIV/0!</v>
      </c>
      <c r="L218" s="25">
        <f t="shared" si="408"/>
        <v>0</v>
      </c>
      <c r="M218" s="25">
        <f t="shared" ref="M218:N218" si="436">M230+M242+M254+M266+M278+M290+M302+M314+M326+M338+M350+M362+M374+M386</f>
        <v>0</v>
      </c>
      <c r="N218" s="25">
        <f t="shared" si="436"/>
        <v>0</v>
      </c>
      <c r="O218" s="25">
        <f t="shared" ref="O218:P218" si="437">O230+O242+O254+O266+O278+O290+O302+O314+O326+O338+O350+O362+O374+O386</f>
        <v>0</v>
      </c>
      <c r="P218" s="25">
        <f t="shared" si="437"/>
        <v>0</v>
      </c>
      <c r="Q218" s="28" t="e">
        <f t="shared" si="393"/>
        <v>#DIV/0!</v>
      </c>
      <c r="R218" s="17"/>
      <c r="S218" s="12" t="s">
        <v>91</v>
      </c>
    </row>
    <row r="219" spans="1:23" ht="70.5" customHeight="1" x14ac:dyDescent="0.25">
      <c r="A219" s="13" t="str">
        <f t="shared" si="386"/>
        <v>a</v>
      </c>
      <c r="B219" s="19" t="s">
        <v>119</v>
      </c>
      <c r="C219" s="20" t="s">
        <v>26</v>
      </c>
      <c r="D219" s="26">
        <f t="shared" ref="D219:F219" si="438">D220+D228+D229+D230</f>
        <v>4609</v>
      </c>
      <c r="E219" s="26">
        <f t="shared" ref="E219" si="439">E220+E228+E229+E230</f>
        <v>4609</v>
      </c>
      <c r="F219" s="26">
        <f t="shared" si="438"/>
        <v>1246500</v>
      </c>
      <c r="G219" s="26">
        <f t="shared" ref="G219:H219" si="440">G220+G228+G229+G230</f>
        <v>629073</v>
      </c>
      <c r="H219" s="26">
        <f t="shared" si="440"/>
        <v>617427</v>
      </c>
      <c r="I219" s="26">
        <f t="shared" si="388"/>
        <v>1246500</v>
      </c>
      <c r="J219" s="56">
        <f t="shared" si="389"/>
        <v>0</v>
      </c>
      <c r="K219" s="57">
        <f t="shared" si="390"/>
        <v>1</v>
      </c>
      <c r="L219" s="30">
        <f t="shared" ref="L219:M219" si="441">L220+L228+L229+L230</f>
        <v>2000000</v>
      </c>
      <c r="M219" s="30">
        <f t="shared" si="441"/>
        <v>1800000</v>
      </c>
      <c r="N219" s="26">
        <f t="shared" ref="N219" si="442">N220+N228+N229+N230</f>
        <v>553500</v>
      </c>
      <c r="O219" s="26">
        <f t="shared" ref="O219" si="443">O220+O228+O229+O230</f>
        <v>1800000</v>
      </c>
      <c r="P219" s="56">
        <f t="shared" ref="P219" si="444">P220+P228+P229+P230</f>
        <v>0</v>
      </c>
      <c r="Q219" s="60">
        <f t="shared" si="393"/>
        <v>1</v>
      </c>
      <c r="R219" s="18"/>
      <c r="S219" s="12" t="s">
        <v>91</v>
      </c>
    </row>
    <row r="220" spans="1:23" ht="18.75" x14ac:dyDescent="0.25">
      <c r="A220" s="13" t="str">
        <f t="shared" si="386"/>
        <v>a</v>
      </c>
      <c r="B220" s="3" t="s">
        <v>2</v>
      </c>
      <c r="C220" s="4" t="s">
        <v>3</v>
      </c>
      <c r="D220" s="25">
        <f t="shared" ref="D220:H220" si="445">D221+D222+D223+D224+D225+D226+D227</f>
        <v>4609</v>
      </c>
      <c r="E220" s="25">
        <f t="shared" ref="E220" si="446">E221+E222+E223+E224+E225+E226+E227</f>
        <v>4609</v>
      </c>
      <c r="F220" s="25">
        <f t="shared" si="445"/>
        <v>1246500</v>
      </c>
      <c r="G220" s="25">
        <f t="shared" si="445"/>
        <v>629073</v>
      </c>
      <c r="H220" s="25">
        <f t="shared" si="445"/>
        <v>617427</v>
      </c>
      <c r="I220" s="26">
        <f t="shared" si="388"/>
        <v>1246500</v>
      </c>
      <c r="J220" s="56">
        <f t="shared" si="389"/>
        <v>0</v>
      </c>
      <c r="K220" s="57">
        <f t="shared" si="390"/>
        <v>1</v>
      </c>
      <c r="L220" s="25">
        <f t="shared" ref="L220:M220" si="447">L221+L222+L223+L224+L225+L226+L227</f>
        <v>2000000</v>
      </c>
      <c r="M220" s="25">
        <f t="shared" si="447"/>
        <v>1800000</v>
      </c>
      <c r="N220" s="25">
        <f t="shared" ref="N220:P220" si="448">N221+N222+N223+N224+N225+N226+N227</f>
        <v>553500</v>
      </c>
      <c r="O220" s="25">
        <f t="shared" si="448"/>
        <v>1800000</v>
      </c>
      <c r="P220" s="58">
        <f t="shared" si="448"/>
        <v>0</v>
      </c>
      <c r="Q220" s="59">
        <f t="shared" si="393"/>
        <v>1</v>
      </c>
      <c r="R220" s="17"/>
      <c r="S220" s="12" t="s">
        <v>91</v>
      </c>
    </row>
    <row r="221" spans="1:23" ht="18.75" hidden="1" x14ac:dyDescent="0.25">
      <c r="A221" s="13" t="str">
        <f t="shared" si="386"/>
        <v>b</v>
      </c>
      <c r="B221" s="5" t="s">
        <v>2</v>
      </c>
      <c r="C221" s="6" t="s">
        <v>4</v>
      </c>
      <c r="D221" s="26"/>
      <c r="E221" s="26"/>
      <c r="F221" s="26">
        <v>0</v>
      </c>
      <c r="G221" s="26"/>
      <c r="H221" s="26"/>
      <c r="I221" s="26">
        <f t="shared" si="388"/>
        <v>0</v>
      </c>
      <c r="J221" s="26">
        <f t="shared" si="389"/>
        <v>0</v>
      </c>
      <c r="K221" s="27" t="e">
        <f t="shared" si="390"/>
        <v>#DIV/0!</v>
      </c>
      <c r="L221" s="31">
        <v>0</v>
      </c>
      <c r="M221" s="31">
        <v>0</v>
      </c>
      <c r="N221" s="26"/>
      <c r="O221" s="26">
        <f t="shared" ref="O221:O230" si="449">I221+N221</f>
        <v>0</v>
      </c>
      <c r="P221" s="26">
        <f t="shared" ref="P221:P230" si="450">M221-O221</f>
        <v>0</v>
      </c>
      <c r="Q221" s="29" t="e">
        <f t="shared" si="393"/>
        <v>#DIV/0!</v>
      </c>
      <c r="R221" s="18"/>
      <c r="S221" s="12" t="s">
        <v>91</v>
      </c>
    </row>
    <row r="222" spans="1:23" ht="18.75" x14ac:dyDescent="0.25">
      <c r="A222" s="13" t="str">
        <f t="shared" si="386"/>
        <v>a</v>
      </c>
      <c r="B222" s="5" t="s">
        <v>2</v>
      </c>
      <c r="C222" s="6" t="s">
        <v>5</v>
      </c>
      <c r="D222" s="26"/>
      <c r="E222" s="26"/>
      <c r="F222" s="26">
        <v>2500</v>
      </c>
      <c r="G222" s="26"/>
      <c r="H222" s="26">
        <v>2500</v>
      </c>
      <c r="I222" s="26">
        <f t="shared" si="388"/>
        <v>2500</v>
      </c>
      <c r="J222" s="56">
        <f t="shared" si="389"/>
        <v>0</v>
      </c>
      <c r="K222" s="57">
        <f t="shared" si="390"/>
        <v>1</v>
      </c>
      <c r="L222" s="31">
        <v>10000</v>
      </c>
      <c r="M222" s="31">
        <v>10000</v>
      </c>
      <c r="N222" s="26">
        <v>7500</v>
      </c>
      <c r="O222" s="26">
        <f t="shared" si="449"/>
        <v>10000</v>
      </c>
      <c r="P222" s="56">
        <f t="shared" si="450"/>
        <v>0</v>
      </c>
      <c r="Q222" s="60">
        <f t="shared" si="393"/>
        <v>1</v>
      </c>
      <c r="R222" s="18"/>
      <c r="S222" s="12" t="s">
        <v>91</v>
      </c>
    </row>
    <row r="223" spans="1:23" ht="18.75" hidden="1" x14ac:dyDescent="0.25">
      <c r="A223" s="13" t="str">
        <f t="shared" si="386"/>
        <v>b</v>
      </c>
      <c r="B223" s="5" t="s">
        <v>2</v>
      </c>
      <c r="C223" s="6" t="s">
        <v>6</v>
      </c>
      <c r="D223" s="26"/>
      <c r="E223" s="26"/>
      <c r="F223" s="26">
        <v>0</v>
      </c>
      <c r="G223" s="26"/>
      <c r="H223" s="26"/>
      <c r="I223" s="26">
        <f t="shared" si="388"/>
        <v>0</v>
      </c>
      <c r="J223" s="26">
        <f t="shared" si="389"/>
        <v>0</v>
      </c>
      <c r="K223" s="27" t="e">
        <f t="shared" si="390"/>
        <v>#DIV/0!</v>
      </c>
      <c r="L223" s="31">
        <v>0</v>
      </c>
      <c r="M223" s="31">
        <v>0</v>
      </c>
      <c r="N223" s="26"/>
      <c r="O223" s="26">
        <f t="shared" si="449"/>
        <v>0</v>
      </c>
      <c r="P223" s="26">
        <f t="shared" si="450"/>
        <v>0</v>
      </c>
      <c r="Q223" s="29" t="e">
        <f t="shared" si="393"/>
        <v>#DIV/0!</v>
      </c>
      <c r="R223" s="18"/>
      <c r="S223" s="12" t="s">
        <v>91</v>
      </c>
    </row>
    <row r="224" spans="1:23" ht="18.75" hidden="1" x14ac:dyDescent="0.25">
      <c r="A224" s="13" t="str">
        <f t="shared" si="386"/>
        <v>b</v>
      </c>
      <c r="B224" s="5" t="s">
        <v>2</v>
      </c>
      <c r="C224" s="7" t="s">
        <v>7</v>
      </c>
      <c r="D224" s="26"/>
      <c r="E224" s="26"/>
      <c r="F224" s="26">
        <v>0</v>
      </c>
      <c r="G224" s="26"/>
      <c r="H224" s="26"/>
      <c r="I224" s="26">
        <f t="shared" si="388"/>
        <v>0</v>
      </c>
      <c r="J224" s="26">
        <f t="shared" si="389"/>
        <v>0</v>
      </c>
      <c r="K224" s="27" t="e">
        <f t="shared" si="390"/>
        <v>#DIV/0!</v>
      </c>
      <c r="L224" s="31">
        <v>0</v>
      </c>
      <c r="M224" s="31">
        <v>0</v>
      </c>
      <c r="N224" s="26"/>
      <c r="O224" s="26">
        <f t="shared" si="449"/>
        <v>0</v>
      </c>
      <c r="P224" s="26">
        <f t="shared" si="450"/>
        <v>0</v>
      </c>
      <c r="Q224" s="29" t="e">
        <f t="shared" si="393"/>
        <v>#DIV/0!</v>
      </c>
      <c r="R224" s="18"/>
      <c r="S224" s="12" t="s">
        <v>91</v>
      </c>
    </row>
    <row r="225" spans="1:19" ht="18.75" hidden="1" x14ac:dyDescent="0.25">
      <c r="A225" s="13" t="str">
        <f t="shared" si="386"/>
        <v>b</v>
      </c>
      <c r="B225" s="5" t="s">
        <v>2</v>
      </c>
      <c r="C225" s="7" t="s">
        <v>8</v>
      </c>
      <c r="D225" s="26"/>
      <c r="E225" s="26"/>
      <c r="F225" s="26">
        <v>0</v>
      </c>
      <c r="G225" s="26"/>
      <c r="H225" s="26"/>
      <c r="I225" s="26">
        <f t="shared" si="388"/>
        <v>0</v>
      </c>
      <c r="J225" s="26">
        <f t="shared" si="389"/>
        <v>0</v>
      </c>
      <c r="K225" s="27" t="e">
        <f t="shared" si="390"/>
        <v>#DIV/0!</v>
      </c>
      <c r="L225" s="31">
        <v>0</v>
      </c>
      <c r="M225" s="31">
        <v>0</v>
      </c>
      <c r="N225" s="26"/>
      <c r="O225" s="26">
        <f t="shared" si="449"/>
        <v>0</v>
      </c>
      <c r="P225" s="26">
        <f t="shared" si="450"/>
        <v>0</v>
      </c>
      <c r="Q225" s="29" t="e">
        <f t="shared" si="393"/>
        <v>#DIV/0!</v>
      </c>
      <c r="R225" s="18"/>
      <c r="S225" s="12" t="s">
        <v>91</v>
      </c>
    </row>
    <row r="226" spans="1:19" ht="18.75" x14ac:dyDescent="0.25">
      <c r="A226" s="13" t="str">
        <f t="shared" si="386"/>
        <v>a</v>
      </c>
      <c r="B226" s="5" t="s">
        <v>2</v>
      </c>
      <c r="C226" s="7" t="s">
        <v>9</v>
      </c>
      <c r="D226" s="26">
        <v>4609</v>
      </c>
      <c r="E226" s="26">
        <v>4609</v>
      </c>
      <c r="F226" s="26">
        <v>1244000</v>
      </c>
      <c r="G226" s="26">
        <v>629073</v>
      </c>
      <c r="H226" s="26">
        <v>614927</v>
      </c>
      <c r="I226" s="26">
        <f t="shared" si="388"/>
        <v>1244000</v>
      </c>
      <c r="J226" s="56">
        <f t="shared" si="389"/>
        <v>0</v>
      </c>
      <c r="K226" s="57">
        <f t="shared" si="390"/>
        <v>1</v>
      </c>
      <c r="L226" s="31">
        <v>1775000</v>
      </c>
      <c r="M226" s="31">
        <v>1790000</v>
      </c>
      <c r="N226" s="26">
        <v>546000</v>
      </c>
      <c r="O226" s="26">
        <f t="shared" si="449"/>
        <v>1790000</v>
      </c>
      <c r="P226" s="56">
        <f t="shared" si="450"/>
        <v>0</v>
      </c>
      <c r="Q226" s="60">
        <f t="shared" si="393"/>
        <v>1</v>
      </c>
      <c r="R226" s="18"/>
      <c r="S226" s="12" t="s">
        <v>91</v>
      </c>
    </row>
    <row r="227" spans="1:19" ht="18.75" x14ac:dyDescent="0.25">
      <c r="A227" s="13" t="str">
        <f t="shared" si="386"/>
        <v>a</v>
      </c>
      <c r="B227" s="5" t="s">
        <v>2</v>
      </c>
      <c r="C227" s="7" t="s">
        <v>10</v>
      </c>
      <c r="D227" s="26"/>
      <c r="E227" s="26"/>
      <c r="F227" s="26">
        <v>0</v>
      </c>
      <c r="G227" s="26"/>
      <c r="H227" s="26"/>
      <c r="I227" s="26">
        <f t="shared" si="388"/>
        <v>0</v>
      </c>
      <c r="J227" s="56">
        <f t="shared" si="389"/>
        <v>0</v>
      </c>
      <c r="K227" s="57" t="e">
        <f t="shared" si="390"/>
        <v>#DIV/0!</v>
      </c>
      <c r="L227" s="31">
        <v>215000</v>
      </c>
      <c r="M227" s="31"/>
      <c r="N227" s="26"/>
      <c r="O227" s="26">
        <f t="shared" si="449"/>
        <v>0</v>
      </c>
      <c r="P227" s="56">
        <f t="shared" si="450"/>
        <v>0</v>
      </c>
      <c r="Q227" s="60" t="e">
        <f t="shared" si="393"/>
        <v>#DIV/0!</v>
      </c>
      <c r="R227" s="18"/>
      <c r="S227" s="12" t="s">
        <v>91</v>
      </c>
    </row>
    <row r="228" spans="1:19" ht="18.75" hidden="1" x14ac:dyDescent="0.25">
      <c r="A228" s="13" t="str">
        <f t="shared" si="386"/>
        <v>b</v>
      </c>
      <c r="B228" s="5" t="s">
        <v>2</v>
      </c>
      <c r="C228" s="4" t="s">
        <v>11</v>
      </c>
      <c r="D228" s="25"/>
      <c r="E228" s="25"/>
      <c r="F228" s="25">
        <v>0</v>
      </c>
      <c r="G228" s="25"/>
      <c r="H228" s="25"/>
      <c r="I228" s="26">
        <f t="shared" si="388"/>
        <v>0</v>
      </c>
      <c r="J228" s="26">
        <f t="shared" si="389"/>
        <v>0</v>
      </c>
      <c r="K228" s="27" t="e">
        <f t="shared" si="390"/>
        <v>#DIV/0!</v>
      </c>
      <c r="L228" s="25">
        <v>0</v>
      </c>
      <c r="M228" s="25">
        <v>0</v>
      </c>
      <c r="N228" s="25"/>
      <c r="O228" s="25">
        <f t="shared" si="449"/>
        <v>0</v>
      </c>
      <c r="P228" s="25">
        <f t="shared" si="450"/>
        <v>0</v>
      </c>
      <c r="Q228" s="28" t="e">
        <f t="shared" si="393"/>
        <v>#DIV/0!</v>
      </c>
      <c r="R228" s="17"/>
      <c r="S228" s="12" t="s">
        <v>91</v>
      </c>
    </row>
    <row r="229" spans="1:19" ht="18.75" hidden="1" x14ac:dyDescent="0.25">
      <c r="A229" s="13" t="str">
        <f t="shared" si="386"/>
        <v>b</v>
      </c>
      <c r="B229" s="5" t="s">
        <v>2</v>
      </c>
      <c r="C229" s="4" t="s">
        <v>12</v>
      </c>
      <c r="D229" s="25"/>
      <c r="E229" s="25"/>
      <c r="F229" s="25">
        <v>0</v>
      </c>
      <c r="G229" s="25"/>
      <c r="H229" s="25"/>
      <c r="I229" s="26">
        <f t="shared" si="388"/>
        <v>0</v>
      </c>
      <c r="J229" s="26">
        <f t="shared" si="389"/>
        <v>0</v>
      </c>
      <c r="K229" s="27" t="e">
        <f t="shared" si="390"/>
        <v>#DIV/0!</v>
      </c>
      <c r="L229" s="25">
        <v>0</v>
      </c>
      <c r="M229" s="25">
        <v>0</v>
      </c>
      <c r="N229" s="25"/>
      <c r="O229" s="25">
        <f t="shared" si="449"/>
        <v>0</v>
      </c>
      <c r="P229" s="25">
        <f t="shared" si="450"/>
        <v>0</v>
      </c>
      <c r="Q229" s="28" t="e">
        <f t="shared" si="393"/>
        <v>#DIV/0!</v>
      </c>
      <c r="R229" s="17"/>
      <c r="S229" s="12" t="s">
        <v>91</v>
      </c>
    </row>
    <row r="230" spans="1:19" ht="18.75" hidden="1" x14ac:dyDescent="0.25">
      <c r="A230" s="13" t="str">
        <f t="shared" si="386"/>
        <v>b</v>
      </c>
      <c r="B230" s="5" t="s">
        <v>2</v>
      </c>
      <c r="C230" s="4" t="s">
        <v>13</v>
      </c>
      <c r="D230" s="25"/>
      <c r="E230" s="25"/>
      <c r="F230" s="25">
        <v>0</v>
      </c>
      <c r="G230" s="25"/>
      <c r="H230" s="25"/>
      <c r="I230" s="26">
        <f t="shared" si="388"/>
        <v>0</v>
      </c>
      <c r="J230" s="26">
        <f t="shared" si="389"/>
        <v>0</v>
      </c>
      <c r="K230" s="27" t="e">
        <f t="shared" si="390"/>
        <v>#DIV/0!</v>
      </c>
      <c r="L230" s="25">
        <v>0</v>
      </c>
      <c r="M230" s="25">
        <v>0</v>
      </c>
      <c r="N230" s="25"/>
      <c r="O230" s="25">
        <f t="shared" si="449"/>
        <v>0</v>
      </c>
      <c r="P230" s="25">
        <f t="shared" si="450"/>
        <v>0</v>
      </c>
      <c r="Q230" s="28" t="e">
        <f t="shared" si="393"/>
        <v>#DIV/0!</v>
      </c>
      <c r="R230" s="17"/>
      <c r="S230" s="12" t="s">
        <v>91</v>
      </c>
    </row>
    <row r="231" spans="1:19" ht="100.5" customHeight="1" x14ac:dyDescent="0.25">
      <c r="A231" s="13" t="str">
        <f t="shared" si="386"/>
        <v>a</v>
      </c>
      <c r="B231" s="19" t="s">
        <v>120</v>
      </c>
      <c r="C231" s="20" t="s">
        <v>27</v>
      </c>
      <c r="D231" s="26"/>
      <c r="E231" s="26"/>
      <c r="F231" s="26">
        <f t="shared" ref="F231" si="451">F232+F240+F241+F242</f>
        <v>1808500</v>
      </c>
      <c r="G231" s="26">
        <f t="shared" ref="G231:H231" si="452">G232+G240+G241+G242</f>
        <v>1155508</v>
      </c>
      <c r="H231" s="26">
        <f t="shared" si="452"/>
        <v>652992</v>
      </c>
      <c r="I231" s="26">
        <f t="shared" si="388"/>
        <v>1808500</v>
      </c>
      <c r="J231" s="56">
        <f t="shared" si="389"/>
        <v>0</v>
      </c>
      <c r="K231" s="57">
        <f t="shared" si="390"/>
        <v>1</v>
      </c>
      <c r="L231" s="30">
        <f t="shared" ref="L231:M231" si="453">L232+L240+L241+L242</f>
        <v>2500000</v>
      </c>
      <c r="M231" s="30">
        <f t="shared" si="453"/>
        <v>2371200</v>
      </c>
      <c r="N231" s="26">
        <f t="shared" ref="N231" si="454">N232+N240+N241+N242</f>
        <v>562700</v>
      </c>
      <c r="O231" s="26">
        <f t="shared" ref="O231" si="455">O232+O240+O241+O242</f>
        <v>2371200</v>
      </c>
      <c r="P231" s="56">
        <f t="shared" ref="P231" si="456">P232+P240+P241+P242</f>
        <v>0</v>
      </c>
      <c r="Q231" s="60">
        <f t="shared" si="393"/>
        <v>1</v>
      </c>
      <c r="R231" s="18"/>
      <c r="S231" s="12" t="s">
        <v>91</v>
      </c>
    </row>
    <row r="232" spans="1:19" ht="18.75" x14ac:dyDescent="0.25">
      <c r="A232" s="13" t="str">
        <f t="shared" si="386"/>
        <v>a</v>
      </c>
      <c r="B232" s="3" t="s">
        <v>2</v>
      </c>
      <c r="C232" s="4" t="s">
        <v>3</v>
      </c>
      <c r="D232" s="25"/>
      <c r="E232" s="25"/>
      <c r="F232" s="25">
        <f t="shared" ref="F232" si="457">F233+F234+F235+F236+F237+F238+F239</f>
        <v>1808500</v>
      </c>
      <c r="G232" s="25">
        <f t="shared" ref="G232:H232" si="458">G233+G234+G235+G236+G237+G238+G239</f>
        <v>1155508</v>
      </c>
      <c r="H232" s="25">
        <f t="shared" si="458"/>
        <v>652992</v>
      </c>
      <c r="I232" s="26">
        <f t="shared" si="388"/>
        <v>1808500</v>
      </c>
      <c r="J232" s="56">
        <f t="shared" si="389"/>
        <v>0</v>
      </c>
      <c r="K232" s="57">
        <f t="shared" si="390"/>
        <v>1</v>
      </c>
      <c r="L232" s="25">
        <f t="shared" ref="L232:M232" si="459">L233+L234+L235+L236+L237+L238+L239</f>
        <v>2500000</v>
      </c>
      <c r="M232" s="25">
        <f t="shared" si="459"/>
        <v>2371200</v>
      </c>
      <c r="N232" s="25">
        <f t="shared" ref="N232:P232" si="460">N233+N234+N235+N236+N237+N238+N239</f>
        <v>562700</v>
      </c>
      <c r="O232" s="25">
        <f t="shared" si="460"/>
        <v>2371200</v>
      </c>
      <c r="P232" s="58">
        <f t="shared" si="460"/>
        <v>0</v>
      </c>
      <c r="Q232" s="59">
        <f t="shared" si="393"/>
        <v>1</v>
      </c>
      <c r="R232" s="17"/>
      <c r="S232" s="12" t="s">
        <v>91</v>
      </c>
    </row>
    <row r="233" spans="1:19" ht="18.75" hidden="1" x14ac:dyDescent="0.25">
      <c r="A233" s="13" t="str">
        <f t="shared" si="386"/>
        <v>b</v>
      </c>
      <c r="B233" s="5" t="s">
        <v>2</v>
      </c>
      <c r="C233" s="6" t="s">
        <v>4</v>
      </c>
      <c r="D233" s="26"/>
      <c r="E233" s="26"/>
      <c r="F233" s="26">
        <v>0</v>
      </c>
      <c r="G233" s="26"/>
      <c r="H233" s="26"/>
      <c r="I233" s="26">
        <f t="shared" si="388"/>
        <v>0</v>
      </c>
      <c r="J233" s="26">
        <f t="shared" si="389"/>
        <v>0</v>
      </c>
      <c r="K233" s="27" t="e">
        <f t="shared" si="390"/>
        <v>#DIV/0!</v>
      </c>
      <c r="L233" s="31">
        <v>0</v>
      </c>
      <c r="M233" s="31">
        <v>0</v>
      </c>
      <c r="N233" s="26"/>
      <c r="O233" s="26">
        <f t="shared" ref="O233:O242" si="461">I233+N233</f>
        <v>0</v>
      </c>
      <c r="P233" s="26">
        <f t="shared" ref="P233:P242" si="462">M233-O233</f>
        <v>0</v>
      </c>
      <c r="Q233" s="29" t="e">
        <f t="shared" si="393"/>
        <v>#DIV/0!</v>
      </c>
      <c r="R233" s="18"/>
      <c r="S233" s="12" t="s">
        <v>91</v>
      </c>
    </row>
    <row r="234" spans="1:19" ht="18.75" hidden="1" x14ac:dyDescent="0.25">
      <c r="A234" s="13" t="str">
        <f t="shared" si="386"/>
        <v>b</v>
      </c>
      <c r="B234" s="5" t="s">
        <v>2</v>
      </c>
      <c r="C234" s="6" t="s">
        <v>5</v>
      </c>
      <c r="D234" s="26"/>
      <c r="E234" s="26"/>
      <c r="F234" s="26">
        <v>0</v>
      </c>
      <c r="G234" s="26"/>
      <c r="H234" s="26"/>
      <c r="I234" s="26">
        <f t="shared" si="388"/>
        <v>0</v>
      </c>
      <c r="J234" s="26">
        <f t="shared" si="389"/>
        <v>0</v>
      </c>
      <c r="K234" s="27" t="e">
        <f t="shared" si="390"/>
        <v>#DIV/0!</v>
      </c>
      <c r="L234" s="31">
        <v>0</v>
      </c>
      <c r="M234" s="31">
        <v>0</v>
      </c>
      <c r="N234" s="26"/>
      <c r="O234" s="26">
        <f t="shared" si="461"/>
        <v>0</v>
      </c>
      <c r="P234" s="26">
        <f t="shared" si="462"/>
        <v>0</v>
      </c>
      <c r="Q234" s="29" t="e">
        <f t="shared" si="393"/>
        <v>#DIV/0!</v>
      </c>
      <c r="R234" s="18"/>
      <c r="S234" s="12" t="s">
        <v>91</v>
      </c>
    </row>
    <row r="235" spans="1:19" ht="18.75" hidden="1" x14ac:dyDescent="0.25">
      <c r="A235" s="13" t="str">
        <f t="shared" si="386"/>
        <v>b</v>
      </c>
      <c r="B235" s="5" t="s">
        <v>2</v>
      </c>
      <c r="C235" s="6" t="s">
        <v>6</v>
      </c>
      <c r="D235" s="26"/>
      <c r="E235" s="26"/>
      <c r="F235" s="26">
        <v>0</v>
      </c>
      <c r="G235" s="26"/>
      <c r="H235" s="26"/>
      <c r="I235" s="26">
        <f t="shared" si="388"/>
        <v>0</v>
      </c>
      <c r="J235" s="26">
        <f t="shared" si="389"/>
        <v>0</v>
      </c>
      <c r="K235" s="27" t="e">
        <f t="shared" si="390"/>
        <v>#DIV/0!</v>
      </c>
      <c r="L235" s="31">
        <v>0</v>
      </c>
      <c r="M235" s="31">
        <v>0</v>
      </c>
      <c r="N235" s="26"/>
      <c r="O235" s="26">
        <f t="shared" si="461"/>
        <v>0</v>
      </c>
      <c r="P235" s="26">
        <f t="shared" si="462"/>
        <v>0</v>
      </c>
      <c r="Q235" s="29" t="e">
        <f t="shared" si="393"/>
        <v>#DIV/0!</v>
      </c>
      <c r="R235" s="18"/>
      <c r="S235" s="12" t="s">
        <v>91</v>
      </c>
    </row>
    <row r="236" spans="1:19" ht="18.75" hidden="1" x14ac:dyDescent="0.25">
      <c r="A236" s="13" t="str">
        <f t="shared" si="386"/>
        <v>b</v>
      </c>
      <c r="B236" s="5" t="s">
        <v>2</v>
      </c>
      <c r="C236" s="7" t="s">
        <v>7</v>
      </c>
      <c r="D236" s="26"/>
      <c r="E236" s="26"/>
      <c r="F236" s="26">
        <v>0</v>
      </c>
      <c r="G236" s="26"/>
      <c r="H236" s="26"/>
      <c r="I236" s="26">
        <f t="shared" si="388"/>
        <v>0</v>
      </c>
      <c r="J236" s="26">
        <f t="shared" si="389"/>
        <v>0</v>
      </c>
      <c r="K236" s="27" t="e">
        <f t="shared" si="390"/>
        <v>#DIV/0!</v>
      </c>
      <c r="L236" s="31">
        <v>0</v>
      </c>
      <c r="M236" s="31">
        <v>0</v>
      </c>
      <c r="N236" s="26"/>
      <c r="O236" s="26">
        <f t="shared" si="461"/>
        <v>0</v>
      </c>
      <c r="P236" s="26">
        <f t="shared" si="462"/>
        <v>0</v>
      </c>
      <c r="Q236" s="29" t="e">
        <f t="shared" si="393"/>
        <v>#DIV/0!</v>
      </c>
      <c r="R236" s="18"/>
      <c r="S236" s="12" t="s">
        <v>91</v>
      </c>
    </row>
    <row r="237" spans="1:19" ht="18.75" hidden="1" x14ac:dyDescent="0.25">
      <c r="A237" s="13" t="str">
        <f t="shared" si="386"/>
        <v>b</v>
      </c>
      <c r="B237" s="5" t="s">
        <v>2</v>
      </c>
      <c r="C237" s="7" t="s">
        <v>8</v>
      </c>
      <c r="D237" s="26"/>
      <c r="E237" s="26"/>
      <c r="F237" s="26">
        <v>0</v>
      </c>
      <c r="G237" s="26"/>
      <c r="H237" s="26"/>
      <c r="I237" s="26">
        <f t="shared" si="388"/>
        <v>0</v>
      </c>
      <c r="J237" s="26">
        <f t="shared" si="389"/>
        <v>0</v>
      </c>
      <c r="K237" s="27" t="e">
        <f t="shared" si="390"/>
        <v>#DIV/0!</v>
      </c>
      <c r="L237" s="31">
        <v>0</v>
      </c>
      <c r="M237" s="31">
        <v>0</v>
      </c>
      <c r="N237" s="26"/>
      <c r="O237" s="26">
        <f t="shared" si="461"/>
        <v>0</v>
      </c>
      <c r="P237" s="26">
        <f t="shared" si="462"/>
        <v>0</v>
      </c>
      <c r="Q237" s="29" t="e">
        <f t="shared" si="393"/>
        <v>#DIV/0!</v>
      </c>
      <c r="R237" s="18"/>
      <c r="S237" s="12" t="s">
        <v>91</v>
      </c>
    </row>
    <row r="238" spans="1:19" ht="18.75" x14ac:dyDescent="0.25">
      <c r="A238" s="13" t="str">
        <f t="shared" si="386"/>
        <v>a</v>
      </c>
      <c r="B238" s="5" t="s">
        <v>2</v>
      </c>
      <c r="C238" s="7" t="s">
        <v>9</v>
      </c>
      <c r="D238" s="26"/>
      <c r="E238" s="26"/>
      <c r="F238" s="26">
        <v>1808500</v>
      </c>
      <c r="G238" s="26">
        <v>1155508</v>
      </c>
      <c r="H238" s="26">
        <v>652992</v>
      </c>
      <c r="I238" s="26">
        <f t="shared" si="388"/>
        <v>1808500</v>
      </c>
      <c r="J238" s="56">
        <f t="shared" si="389"/>
        <v>0</v>
      </c>
      <c r="K238" s="57">
        <f t="shared" si="390"/>
        <v>1</v>
      </c>
      <c r="L238" s="31">
        <v>2500000</v>
      </c>
      <c r="M238" s="31">
        <v>2371200</v>
      </c>
      <c r="N238" s="26">
        <v>562700</v>
      </c>
      <c r="O238" s="26">
        <f t="shared" si="461"/>
        <v>2371200</v>
      </c>
      <c r="P238" s="56">
        <f t="shared" si="462"/>
        <v>0</v>
      </c>
      <c r="Q238" s="60">
        <f t="shared" si="393"/>
        <v>1</v>
      </c>
      <c r="R238" s="18"/>
      <c r="S238" s="12" t="s">
        <v>91</v>
      </c>
    </row>
    <row r="239" spans="1:19" ht="18.75" hidden="1" x14ac:dyDescent="0.25">
      <c r="A239" s="13" t="str">
        <f t="shared" si="386"/>
        <v>b</v>
      </c>
      <c r="B239" s="5" t="s">
        <v>2</v>
      </c>
      <c r="C239" s="7" t="s">
        <v>10</v>
      </c>
      <c r="D239" s="26"/>
      <c r="E239" s="26"/>
      <c r="F239" s="26">
        <v>0</v>
      </c>
      <c r="G239" s="26"/>
      <c r="H239" s="26"/>
      <c r="I239" s="26">
        <f t="shared" si="388"/>
        <v>0</v>
      </c>
      <c r="J239" s="26">
        <f t="shared" si="389"/>
        <v>0</v>
      </c>
      <c r="K239" s="27" t="e">
        <f t="shared" si="390"/>
        <v>#DIV/0!</v>
      </c>
      <c r="L239" s="31">
        <v>0</v>
      </c>
      <c r="M239" s="31">
        <v>0</v>
      </c>
      <c r="N239" s="26"/>
      <c r="O239" s="26">
        <f t="shared" si="461"/>
        <v>0</v>
      </c>
      <c r="P239" s="26">
        <f t="shared" si="462"/>
        <v>0</v>
      </c>
      <c r="Q239" s="29" t="e">
        <f t="shared" si="393"/>
        <v>#DIV/0!</v>
      </c>
      <c r="R239" s="18"/>
      <c r="S239" s="12" t="s">
        <v>91</v>
      </c>
    </row>
    <row r="240" spans="1:19" ht="18.75" hidden="1" x14ac:dyDescent="0.25">
      <c r="A240" s="13" t="str">
        <f t="shared" si="386"/>
        <v>b</v>
      </c>
      <c r="B240" s="5" t="s">
        <v>2</v>
      </c>
      <c r="C240" s="4" t="s">
        <v>11</v>
      </c>
      <c r="D240" s="25"/>
      <c r="E240" s="25"/>
      <c r="F240" s="25">
        <v>0</v>
      </c>
      <c r="G240" s="25"/>
      <c r="H240" s="25"/>
      <c r="I240" s="26">
        <f t="shared" si="388"/>
        <v>0</v>
      </c>
      <c r="J240" s="26">
        <f t="shared" si="389"/>
        <v>0</v>
      </c>
      <c r="K240" s="27" t="e">
        <f t="shared" si="390"/>
        <v>#DIV/0!</v>
      </c>
      <c r="L240" s="25">
        <v>0</v>
      </c>
      <c r="M240" s="25">
        <v>0</v>
      </c>
      <c r="N240" s="25"/>
      <c r="O240" s="25">
        <f t="shared" si="461"/>
        <v>0</v>
      </c>
      <c r="P240" s="25">
        <f t="shared" si="462"/>
        <v>0</v>
      </c>
      <c r="Q240" s="28" t="e">
        <f t="shared" si="393"/>
        <v>#DIV/0!</v>
      </c>
      <c r="R240" s="17"/>
      <c r="S240" s="12" t="s">
        <v>91</v>
      </c>
    </row>
    <row r="241" spans="1:19" ht="18.75" hidden="1" x14ac:dyDescent="0.25">
      <c r="A241" s="13" t="str">
        <f t="shared" si="386"/>
        <v>b</v>
      </c>
      <c r="B241" s="5" t="s">
        <v>2</v>
      </c>
      <c r="C241" s="4" t="s">
        <v>12</v>
      </c>
      <c r="D241" s="25"/>
      <c r="E241" s="25"/>
      <c r="F241" s="25">
        <v>0</v>
      </c>
      <c r="G241" s="25"/>
      <c r="H241" s="25"/>
      <c r="I241" s="26">
        <f t="shared" si="388"/>
        <v>0</v>
      </c>
      <c r="J241" s="26">
        <f t="shared" si="389"/>
        <v>0</v>
      </c>
      <c r="K241" s="27" t="e">
        <f t="shared" si="390"/>
        <v>#DIV/0!</v>
      </c>
      <c r="L241" s="25">
        <v>0</v>
      </c>
      <c r="M241" s="25">
        <v>0</v>
      </c>
      <c r="N241" s="25"/>
      <c r="O241" s="25">
        <f t="shared" si="461"/>
        <v>0</v>
      </c>
      <c r="P241" s="25">
        <f t="shared" si="462"/>
        <v>0</v>
      </c>
      <c r="Q241" s="28" t="e">
        <f t="shared" si="393"/>
        <v>#DIV/0!</v>
      </c>
      <c r="R241" s="17"/>
      <c r="S241" s="12" t="s">
        <v>91</v>
      </c>
    </row>
    <row r="242" spans="1:19" ht="18.75" hidden="1" x14ac:dyDescent="0.25">
      <c r="A242" s="13" t="str">
        <f t="shared" si="386"/>
        <v>b</v>
      </c>
      <c r="B242" s="5" t="s">
        <v>2</v>
      </c>
      <c r="C242" s="4" t="s">
        <v>13</v>
      </c>
      <c r="D242" s="25"/>
      <c r="E242" s="25"/>
      <c r="F242" s="25">
        <v>0</v>
      </c>
      <c r="G242" s="25"/>
      <c r="H242" s="25"/>
      <c r="I242" s="26">
        <f t="shared" si="388"/>
        <v>0</v>
      </c>
      <c r="J242" s="26">
        <f t="shared" si="389"/>
        <v>0</v>
      </c>
      <c r="K242" s="27" t="e">
        <f t="shared" si="390"/>
        <v>#DIV/0!</v>
      </c>
      <c r="L242" s="25">
        <v>0</v>
      </c>
      <c r="M242" s="25">
        <v>0</v>
      </c>
      <c r="N242" s="25"/>
      <c r="O242" s="25">
        <f t="shared" si="461"/>
        <v>0</v>
      </c>
      <c r="P242" s="25">
        <f t="shared" si="462"/>
        <v>0</v>
      </c>
      <c r="Q242" s="28" t="e">
        <f t="shared" si="393"/>
        <v>#DIV/0!</v>
      </c>
      <c r="R242" s="17"/>
      <c r="S242" s="12" t="s">
        <v>91</v>
      </c>
    </row>
    <row r="243" spans="1:19" ht="18.75" x14ac:dyDescent="0.25">
      <c r="A243" s="13" t="str">
        <f t="shared" si="386"/>
        <v>a</v>
      </c>
      <c r="B243" s="19" t="s">
        <v>121</v>
      </c>
      <c r="C243" s="20" t="s">
        <v>28</v>
      </c>
      <c r="D243" s="26"/>
      <c r="E243" s="26"/>
      <c r="F243" s="26">
        <f t="shared" ref="F243" si="463">F244+F252+F253+F254</f>
        <v>2288300</v>
      </c>
      <c r="G243" s="26">
        <f t="shared" ref="G243:H243" si="464">G244+G252+G253+G254</f>
        <v>1270295</v>
      </c>
      <c r="H243" s="26">
        <f t="shared" si="464"/>
        <v>1018005</v>
      </c>
      <c r="I243" s="26">
        <f t="shared" si="388"/>
        <v>2288300</v>
      </c>
      <c r="J243" s="56">
        <f t="shared" si="389"/>
        <v>0</v>
      </c>
      <c r="K243" s="57">
        <f t="shared" si="390"/>
        <v>1</v>
      </c>
      <c r="L243" s="30">
        <f t="shared" ref="L243:M243" si="465">L244+L252+L253+L254</f>
        <v>3500000</v>
      </c>
      <c r="M243" s="30">
        <f t="shared" si="465"/>
        <v>3400000</v>
      </c>
      <c r="N243" s="26">
        <f t="shared" ref="N243" si="466">N244+N252+N253+N254</f>
        <v>1111700</v>
      </c>
      <c r="O243" s="26">
        <f t="shared" ref="O243" si="467">O244+O252+O253+O254</f>
        <v>3400000</v>
      </c>
      <c r="P243" s="56">
        <f t="shared" ref="P243" si="468">P244+P252+P253+P254</f>
        <v>0</v>
      </c>
      <c r="Q243" s="60">
        <f t="shared" si="393"/>
        <v>1</v>
      </c>
      <c r="R243" s="18"/>
      <c r="S243" s="12" t="s">
        <v>91</v>
      </c>
    </row>
    <row r="244" spans="1:19" ht="18.75" x14ac:dyDescent="0.25">
      <c r="A244" s="13" t="str">
        <f t="shared" si="386"/>
        <v>a</v>
      </c>
      <c r="B244" s="3" t="s">
        <v>2</v>
      </c>
      <c r="C244" s="4" t="s">
        <v>3</v>
      </c>
      <c r="D244" s="25"/>
      <c r="E244" s="25"/>
      <c r="F244" s="25">
        <f t="shared" ref="F244" si="469">F245+F246+F247+F248+F249+F250+F251</f>
        <v>2288300</v>
      </c>
      <c r="G244" s="25">
        <f t="shared" ref="G244:H244" si="470">G245+G246+G247+G248+G249+G250+G251</f>
        <v>1270295</v>
      </c>
      <c r="H244" s="25">
        <f t="shared" si="470"/>
        <v>1018005</v>
      </c>
      <c r="I244" s="26">
        <f t="shared" si="388"/>
        <v>2288300</v>
      </c>
      <c r="J244" s="56">
        <f t="shared" si="389"/>
        <v>0</v>
      </c>
      <c r="K244" s="57">
        <f t="shared" si="390"/>
        <v>1</v>
      </c>
      <c r="L244" s="25">
        <f t="shared" ref="L244:M244" si="471">L245+L246+L247+L248+L249+L250+L251</f>
        <v>3500000</v>
      </c>
      <c r="M244" s="25">
        <f t="shared" si="471"/>
        <v>3400000</v>
      </c>
      <c r="N244" s="25">
        <f t="shared" ref="N244:P244" si="472">N245+N246+N247+N248+N249+N250+N251</f>
        <v>1111700</v>
      </c>
      <c r="O244" s="25">
        <f t="shared" si="472"/>
        <v>3400000</v>
      </c>
      <c r="P244" s="58">
        <f t="shared" si="472"/>
        <v>0</v>
      </c>
      <c r="Q244" s="59">
        <f t="shared" si="393"/>
        <v>1</v>
      </c>
      <c r="R244" s="17"/>
      <c r="S244" s="12" t="s">
        <v>91</v>
      </c>
    </row>
    <row r="245" spans="1:19" ht="18.75" hidden="1" x14ac:dyDescent="0.25">
      <c r="A245" s="13" t="str">
        <f t="shared" si="386"/>
        <v>b</v>
      </c>
      <c r="B245" s="5" t="s">
        <v>2</v>
      </c>
      <c r="C245" s="6" t="s">
        <v>4</v>
      </c>
      <c r="D245" s="26"/>
      <c r="E245" s="26"/>
      <c r="F245" s="26">
        <v>0</v>
      </c>
      <c r="G245" s="26"/>
      <c r="H245" s="26"/>
      <c r="I245" s="26">
        <f t="shared" si="388"/>
        <v>0</v>
      </c>
      <c r="J245" s="26">
        <f t="shared" si="389"/>
        <v>0</v>
      </c>
      <c r="K245" s="27" t="e">
        <f t="shared" si="390"/>
        <v>#DIV/0!</v>
      </c>
      <c r="L245" s="31">
        <v>0</v>
      </c>
      <c r="M245" s="31">
        <v>0</v>
      </c>
      <c r="N245" s="26"/>
      <c r="O245" s="26">
        <f t="shared" ref="O245:O254" si="473">I245+N245</f>
        <v>0</v>
      </c>
      <c r="P245" s="26">
        <f t="shared" ref="P245:P254" si="474">M245-O245</f>
        <v>0</v>
      </c>
      <c r="Q245" s="29" t="e">
        <f t="shared" si="393"/>
        <v>#DIV/0!</v>
      </c>
      <c r="R245" s="18"/>
      <c r="S245" s="12" t="s">
        <v>91</v>
      </c>
    </row>
    <row r="246" spans="1:19" ht="18.75" hidden="1" x14ac:dyDescent="0.25">
      <c r="A246" s="13" t="str">
        <f t="shared" si="386"/>
        <v>b</v>
      </c>
      <c r="B246" s="5" t="s">
        <v>2</v>
      </c>
      <c r="C246" s="6" t="s">
        <v>5</v>
      </c>
      <c r="D246" s="26"/>
      <c r="E246" s="26"/>
      <c r="F246" s="26">
        <v>0</v>
      </c>
      <c r="G246" s="26"/>
      <c r="H246" s="26"/>
      <c r="I246" s="26">
        <f t="shared" si="388"/>
        <v>0</v>
      </c>
      <c r="J246" s="26">
        <f t="shared" si="389"/>
        <v>0</v>
      </c>
      <c r="K246" s="27" t="e">
        <f t="shared" si="390"/>
        <v>#DIV/0!</v>
      </c>
      <c r="L246" s="31">
        <v>0</v>
      </c>
      <c r="M246" s="31">
        <v>0</v>
      </c>
      <c r="N246" s="26"/>
      <c r="O246" s="26">
        <f t="shared" si="473"/>
        <v>0</v>
      </c>
      <c r="P246" s="26">
        <f t="shared" si="474"/>
        <v>0</v>
      </c>
      <c r="Q246" s="29" t="e">
        <f t="shared" si="393"/>
        <v>#DIV/0!</v>
      </c>
      <c r="R246" s="18"/>
      <c r="S246" s="12" t="s">
        <v>91</v>
      </c>
    </row>
    <row r="247" spans="1:19" ht="18.75" hidden="1" x14ac:dyDescent="0.25">
      <c r="A247" s="13" t="str">
        <f t="shared" si="386"/>
        <v>b</v>
      </c>
      <c r="B247" s="5" t="s">
        <v>2</v>
      </c>
      <c r="C247" s="6" t="s">
        <v>6</v>
      </c>
      <c r="D247" s="26"/>
      <c r="E247" s="26"/>
      <c r="F247" s="26">
        <v>0</v>
      </c>
      <c r="G247" s="26"/>
      <c r="H247" s="26"/>
      <c r="I247" s="26">
        <f t="shared" si="388"/>
        <v>0</v>
      </c>
      <c r="J247" s="26">
        <f t="shared" si="389"/>
        <v>0</v>
      </c>
      <c r="K247" s="27" t="e">
        <f t="shared" si="390"/>
        <v>#DIV/0!</v>
      </c>
      <c r="L247" s="31">
        <v>0</v>
      </c>
      <c r="M247" s="31">
        <v>0</v>
      </c>
      <c r="N247" s="26"/>
      <c r="O247" s="26">
        <f t="shared" si="473"/>
        <v>0</v>
      </c>
      <c r="P247" s="26">
        <f t="shared" si="474"/>
        <v>0</v>
      </c>
      <c r="Q247" s="29" t="e">
        <f t="shared" si="393"/>
        <v>#DIV/0!</v>
      </c>
      <c r="R247" s="18"/>
      <c r="S247" s="12" t="s">
        <v>91</v>
      </c>
    </row>
    <row r="248" spans="1:19" ht="18.75" hidden="1" x14ac:dyDescent="0.25">
      <c r="A248" s="13" t="str">
        <f t="shared" si="386"/>
        <v>b</v>
      </c>
      <c r="B248" s="5" t="s">
        <v>2</v>
      </c>
      <c r="C248" s="7" t="s">
        <v>7</v>
      </c>
      <c r="D248" s="26"/>
      <c r="E248" s="26"/>
      <c r="F248" s="26">
        <v>0</v>
      </c>
      <c r="G248" s="26"/>
      <c r="H248" s="26"/>
      <c r="I248" s="26">
        <f t="shared" si="388"/>
        <v>0</v>
      </c>
      <c r="J248" s="26">
        <f t="shared" si="389"/>
        <v>0</v>
      </c>
      <c r="K248" s="27" t="e">
        <f t="shared" si="390"/>
        <v>#DIV/0!</v>
      </c>
      <c r="L248" s="31">
        <v>0</v>
      </c>
      <c r="M248" s="31">
        <v>0</v>
      </c>
      <c r="N248" s="26"/>
      <c r="O248" s="26">
        <f t="shared" si="473"/>
        <v>0</v>
      </c>
      <c r="P248" s="26">
        <f t="shared" si="474"/>
        <v>0</v>
      </c>
      <c r="Q248" s="29" t="e">
        <f t="shared" si="393"/>
        <v>#DIV/0!</v>
      </c>
      <c r="R248" s="18"/>
      <c r="S248" s="12" t="s">
        <v>91</v>
      </c>
    </row>
    <row r="249" spans="1:19" ht="18.75" hidden="1" x14ac:dyDescent="0.25">
      <c r="A249" s="13" t="str">
        <f t="shared" si="386"/>
        <v>b</v>
      </c>
      <c r="B249" s="5" t="s">
        <v>2</v>
      </c>
      <c r="C249" s="7" t="s">
        <v>8</v>
      </c>
      <c r="D249" s="26"/>
      <c r="E249" s="26"/>
      <c r="F249" s="26">
        <v>0</v>
      </c>
      <c r="G249" s="26"/>
      <c r="H249" s="26"/>
      <c r="I249" s="26">
        <f t="shared" si="388"/>
        <v>0</v>
      </c>
      <c r="J249" s="26">
        <f t="shared" si="389"/>
        <v>0</v>
      </c>
      <c r="K249" s="27" t="e">
        <f t="shared" si="390"/>
        <v>#DIV/0!</v>
      </c>
      <c r="L249" s="31">
        <v>0</v>
      </c>
      <c r="M249" s="31">
        <v>0</v>
      </c>
      <c r="N249" s="26"/>
      <c r="O249" s="26">
        <f t="shared" si="473"/>
        <v>0</v>
      </c>
      <c r="P249" s="26">
        <f t="shared" si="474"/>
        <v>0</v>
      </c>
      <c r="Q249" s="29" t="e">
        <f t="shared" si="393"/>
        <v>#DIV/0!</v>
      </c>
      <c r="R249" s="18"/>
      <c r="S249" s="12" t="s">
        <v>91</v>
      </c>
    </row>
    <row r="250" spans="1:19" ht="18.75" x14ac:dyDescent="0.25">
      <c r="A250" s="13" t="str">
        <f t="shared" si="386"/>
        <v>a</v>
      </c>
      <c r="B250" s="5" t="s">
        <v>2</v>
      </c>
      <c r="C250" s="7" t="s">
        <v>9</v>
      </c>
      <c r="D250" s="26"/>
      <c r="E250" s="26"/>
      <c r="F250" s="26">
        <v>2288300</v>
      </c>
      <c r="G250" s="26">
        <v>1270295</v>
      </c>
      <c r="H250" s="26">
        <v>1018005</v>
      </c>
      <c r="I250" s="26">
        <f t="shared" si="388"/>
        <v>2288300</v>
      </c>
      <c r="J250" s="56">
        <f t="shared" si="389"/>
        <v>0</v>
      </c>
      <c r="K250" s="57">
        <f t="shared" si="390"/>
        <v>1</v>
      </c>
      <c r="L250" s="31">
        <v>3500000</v>
      </c>
      <c r="M250" s="31">
        <v>3400000</v>
      </c>
      <c r="N250" s="26">
        <v>1111700</v>
      </c>
      <c r="O250" s="26">
        <f t="shared" si="473"/>
        <v>3400000</v>
      </c>
      <c r="P250" s="56">
        <f t="shared" si="474"/>
        <v>0</v>
      </c>
      <c r="Q250" s="60">
        <f t="shared" si="393"/>
        <v>1</v>
      </c>
      <c r="R250" s="18"/>
      <c r="S250" s="12" t="s">
        <v>91</v>
      </c>
    </row>
    <row r="251" spans="1:19" ht="18.75" hidden="1" x14ac:dyDescent="0.25">
      <c r="A251" s="13" t="str">
        <f t="shared" si="386"/>
        <v>b</v>
      </c>
      <c r="B251" s="5" t="s">
        <v>2</v>
      </c>
      <c r="C251" s="7" t="s">
        <v>10</v>
      </c>
      <c r="D251" s="26"/>
      <c r="E251" s="26"/>
      <c r="F251" s="26">
        <v>0</v>
      </c>
      <c r="G251" s="26"/>
      <c r="H251" s="26"/>
      <c r="I251" s="26">
        <f t="shared" si="388"/>
        <v>0</v>
      </c>
      <c r="J251" s="26">
        <f t="shared" si="389"/>
        <v>0</v>
      </c>
      <c r="K251" s="27" t="e">
        <f t="shared" si="390"/>
        <v>#DIV/0!</v>
      </c>
      <c r="L251" s="31">
        <v>0</v>
      </c>
      <c r="M251" s="31">
        <v>0</v>
      </c>
      <c r="N251" s="26"/>
      <c r="O251" s="26">
        <f t="shared" si="473"/>
        <v>0</v>
      </c>
      <c r="P251" s="26">
        <f t="shared" si="474"/>
        <v>0</v>
      </c>
      <c r="Q251" s="29" t="e">
        <f t="shared" si="393"/>
        <v>#DIV/0!</v>
      </c>
      <c r="R251" s="18"/>
      <c r="S251" s="12" t="s">
        <v>91</v>
      </c>
    </row>
    <row r="252" spans="1:19" ht="18.75" hidden="1" x14ac:dyDescent="0.25">
      <c r="A252" s="13" t="str">
        <f t="shared" si="386"/>
        <v>b</v>
      </c>
      <c r="B252" s="5" t="s">
        <v>2</v>
      </c>
      <c r="C252" s="4" t="s">
        <v>11</v>
      </c>
      <c r="D252" s="25"/>
      <c r="E252" s="25"/>
      <c r="F252" s="25">
        <v>0</v>
      </c>
      <c r="G252" s="25"/>
      <c r="H252" s="25"/>
      <c r="I252" s="26">
        <f t="shared" si="388"/>
        <v>0</v>
      </c>
      <c r="J252" s="26">
        <f t="shared" si="389"/>
        <v>0</v>
      </c>
      <c r="K252" s="27" t="e">
        <f t="shared" si="390"/>
        <v>#DIV/0!</v>
      </c>
      <c r="L252" s="25">
        <v>0</v>
      </c>
      <c r="M252" s="25">
        <v>0</v>
      </c>
      <c r="N252" s="25"/>
      <c r="O252" s="25">
        <f t="shared" si="473"/>
        <v>0</v>
      </c>
      <c r="P252" s="25">
        <f t="shared" si="474"/>
        <v>0</v>
      </c>
      <c r="Q252" s="28" t="e">
        <f t="shared" si="393"/>
        <v>#DIV/0!</v>
      </c>
      <c r="R252" s="17"/>
      <c r="S252" s="12" t="s">
        <v>91</v>
      </c>
    </row>
    <row r="253" spans="1:19" ht="18.75" hidden="1" x14ac:dyDescent="0.25">
      <c r="A253" s="13" t="str">
        <f t="shared" si="386"/>
        <v>b</v>
      </c>
      <c r="B253" s="5" t="s">
        <v>2</v>
      </c>
      <c r="C253" s="4" t="s">
        <v>12</v>
      </c>
      <c r="D253" s="25"/>
      <c r="E253" s="25"/>
      <c r="F253" s="25">
        <v>0</v>
      </c>
      <c r="G253" s="25"/>
      <c r="H253" s="25"/>
      <c r="I253" s="26">
        <f t="shared" si="388"/>
        <v>0</v>
      </c>
      <c r="J253" s="26">
        <f t="shared" si="389"/>
        <v>0</v>
      </c>
      <c r="K253" s="27" t="e">
        <f t="shared" si="390"/>
        <v>#DIV/0!</v>
      </c>
      <c r="L253" s="25">
        <v>0</v>
      </c>
      <c r="M253" s="25">
        <v>0</v>
      </c>
      <c r="N253" s="25"/>
      <c r="O253" s="25">
        <f t="shared" si="473"/>
        <v>0</v>
      </c>
      <c r="P253" s="25">
        <f t="shared" si="474"/>
        <v>0</v>
      </c>
      <c r="Q253" s="28" t="e">
        <f t="shared" si="393"/>
        <v>#DIV/0!</v>
      </c>
      <c r="R253" s="17"/>
      <c r="S253" s="12" t="s">
        <v>91</v>
      </c>
    </row>
    <row r="254" spans="1:19" ht="18.75" hidden="1" x14ac:dyDescent="0.25">
      <c r="A254" s="13" t="str">
        <f t="shared" si="386"/>
        <v>b</v>
      </c>
      <c r="B254" s="5" t="s">
        <v>2</v>
      </c>
      <c r="C254" s="4" t="s">
        <v>13</v>
      </c>
      <c r="D254" s="25"/>
      <c r="E254" s="25"/>
      <c r="F254" s="25">
        <v>0</v>
      </c>
      <c r="G254" s="25"/>
      <c r="H254" s="25"/>
      <c r="I254" s="26">
        <f t="shared" si="388"/>
        <v>0</v>
      </c>
      <c r="J254" s="26">
        <f t="shared" si="389"/>
        <v>0</v>
      </c>
      <c r="K254" s="27" t="e">
        <f t="shared" si="390"/>
        <v>#DIV/0!</v>
      </c>
      <c r="L254" s="25">
        <v>0</v>
      </c>
      <c r="M254" s="25">
        <v>0</v>
      </c>
      <c r="N254" s="25"/>
      <c r="O254" s="25">
        <f t="shared" si="473"/>
        <v>0</v>
      </c>
      <c r="P254" s="25">
        <f t="shared" si="474"/>
        <v>0</v>
      </c>
      <c r="Q254" s="28" t="e">
        <f t="shared" si="393"/>
        <v>#DIV/0!</v>
      </c>
      <c r="R254" s="17"/>
      <c r="S254" s="12" t="s">
        <v>91</v>
      </c>
    </row>
    <row r="255" spans="1:19" ht="36" x14ac:dyDescent="0.25">
      <c r="A255" s="13" t="str">
        <f t="shared" si="386"/>
        <v>a</v>
      </c>
      <c r="B255" s="19" t="s">
        <v>122</v>
      </c>
      <c r="C255" s="20" t="s">
        <v>29</v>
      </c>
      <c r="D255" s="26"/>
      <c r="E255" s="26"/>
      <c r="F255" s="26">
        <f t="shared" ref="F255" si="475">F256+F264+F265+F266</f>
        <v>28450</v>
      </c>
      <c r="G255" s="26">
        <f t="shared" ref="G255:H255" si="476">G256+G264+G265+G266</f>
        <v>8425</v>
      </c>
      <c r="H255" s="26">
        <f t="shared" si="476"/>
        <v>20025</v>
      </c>
      <c r="I255" s="26">
        <f t="shared" si="388"/>
        <v>28450</v>
      </c>
      <c r="J255" s="56">
        <f t="shared" si="389"/>
        <v>0</v>
      </c>
      <c r="K255" s="57">
        <f t="shared" si="390"/>
        <v>1</v>
      </c>
      <c r="L255" s="30">
        <f t="shared" ref="L255:M255" si="477">L256+L264+L265+L266</f>
        <v>40000</v>
      </c>
      <c r="M255" s="30">
        <f t="shared" si="477"/>
        <v>40000</v>
      </c>
      <c r="N255" s="26">
        <f t="shared" ref="N255" si="478">N256+N264+N265+N266</f>
        <v>11550</v>
      </c>
      <c r="O255" s="26">
        <f t="shared" ref="O255" si="479">O256+O264+O265+O266</f>
        <v>40000</v>
      </c>
      <c r="P255" s="56">
        <f t="shared" ref="P255" si="480">P256+P264+P265+P266</f>
        <v>0</v>
      </c>
      <c r="Q255" s="60">
        <f t="shared" si="393"/>
        <v>1</v>
      </c>
      <c r="R255" s="18"/>
      <c r="S255" s="12" t="s">
        <v>91</v>
      </c>
    </row>
    <row r="256" spans="1:19" ht="18.75" x14ac:dyDescent="0.25">
      <c r="A256" s="13" t="str">
        <f t="shared" si="386"/>
        <v>a</v>
      </c>
      <c r="B256" s="3" t="s">
        <v>2</v>
      </c>
      <c r="C256" s="4" t="s">
        <v>3</v>
      </c>
      <c r="D256" s="25"/>
      <c r="E256" s="25"/>
      <c r="F256" s="25">
        <f t="shared" ref="F256" si="481">F257+F258+F259+F260+F261+F262+F263</f>
        <v>28450</v>
      </c>
      <c r="G256" s="25">
        <f t="shared" ref="G256:H256" si="482">G257+G258+G259+G260+G261+G262+G263</f>
        <v>8425</v>
      </c>
      <c r="H256" s="25">
        <f t="shared" si="482"/>
        <v>20025</v>
      </c>
      <c r="I256" s="26">
        <f t="shared" si="388"/>
        <v>28450</v>
      </c>
      <c r="J256" s="56">
        <f t="shared" si="389"/>
        <v>0</v>
      </c>
      <c r="K256" s="57">
        <f t="shared" si="390"/>
        <v>1</v>
      </c>
      <c r="L256" s="25">
        <f t="shared" ref="L256:M256" si="483">L257+L258+L259+L260+L261+L262+L263</f>
        <v>40000</v>
      </c>
      <c r="M256" s="25">
        <f t="shared" si="483"/>
        <v>40000</v>
      </c>
      <c r="N256" s="25">
        <f t="shared" ref="N256:P256" si="484">N257+N258+N259+N260+N261+N262+N263</f>
        <v>11550</v>
      </c>
      <c r="O256" s="25">
        <f t="shared" si="484"/>
        <v>40000</v>
      </c>
      <c r="P256" s="58">
        <f t="shared" si="484"/>
        <v>0</v>
      </c>
      <c r="Q256" s="59">
        <f t="shared" si="393"/>
        <v>1</v>
      </c>
      <c r="R256" s="17"/>
      <c r="S256" s="12" t="s">
        <v>91</v>
      </c>
    </row>
    <row r="257" spans="1:19" ht="18.75" hidden="1" x14ac:dyDescent="0.25">
      <c r="A257" s="13" t="str">
        <f t="shared" si="386"/>
        <v>b</v>
      </c>
      <c r="B257" s="5" t="s">
        <v>2</v>
      </c>
      <c r="C257" s="6" t="s">
        <v>4</v>
      </c>
      <c r="D257" s="26"/>
      <c r="E257" s="26"/>
      <c r="F257" s="26">
        <v>0</v>
      </c>
      <c r="G257" s="26"/>
      <c r="H257" s="26"/>
      <c r="I257" s="26">
        <f t="shared" si="388"/>
        <v>0</v>
      </c>
      <c r="J257" s="26">
        <f t="shared" si="389"/>
        <v>0</v>
      </c>
      <c r="K257" s="27" t="e">
        <f t="shared" si="390"/>
        <v>#DIV/0!</v>
      </c>
      <c r="L257" s="31">
        <v>0</v>
      </c>
      <c r="M257" s="31">
        <v>0</v>
      </c>
      <c r="N257" s="26"/>
      <c r="O257" s="26">
        <f t="shared" ref="O257:O266" si="485">I257+N257</f>
        <v>0</v>
      </c>
      <c r="P257" s="26">
        <f t="shared" ref="P257:P266" si="486">M257-O257</f>
        <v>0</v>
      </c>
      <c r="Q257" s="29" t="e">
        <f t="shared" si="393"/>
        <v>#DIV/0!</v>
      </c>
      <c r="R257" s="18"/>
      <c r="S257" s="12" t="s">
        <v>91</v>
      </c>
    </row>
    <row r="258" spans="1:19" ht="18.75" hidden="1" x14ac:dyDescent="0.25">
      <c r="A258" s="13" t="str">
        <f t="shared" si="386"/>
        <v>b</v>
      </c>
      <c r="B258" s="5" t="s">
        <v>2</v>
      </c>
      <c r="C258" s="6" t="s">
        <v>5</v>
      </c>
      <c r="D258" s="26"/>
      <c r="E258" s="26"/>
      <c r="F258" s="26">
        <v>0</v>
      </c>
      <c r="G258" s="26"/>
      <c r="H258" s="26"/>
      <c r="I258" s="26">
        <f t="shared" si="388"/>
        <v>0</v>
      </c>
      <c r="J258" s="26">
        <f t="shared" si="389"/>
        <v>0</v>
      </c>
      <c r="K258" s="27" t="e">
        <f t="shared" si="390"/>
        <v>#DIV/0!</v>
      </c>
      <c r="L258" s="31">
        <v>0</v>
      </c>
      <c r="M258" s="31">
        <v>0</v>
      </c>
      <c r="N258" s="26"/>
      <c r="O258" s="26">
        <f t="shared" si="485"/>
        <v>0</v>
      </c>
      <c r="P258" s="26">
        <f t="shared" si="486"/>
        <v>0</v>
      </c>
      <c r="Q258" s="29" t="e">
        <f t="shared" si="393"/>
        <v>#DIV/0!</v>
      </c>
      <c r="R258" s="18"/>
      <c r="S258" s="12" t="s">
        <v>91</v>
      </c>
    </row>
    <row r="259" spans="1:19" ht="18.75" hidden="1" x14ac:dyDescent="0.25">
      <c r="A259" s="13" t="str">
        <f t="shared" si="386"/>
        <v>b</v>
      </c>
      <c r="B259" s="5" t="s">
        <v>2</v>
      </c>
      <c r="C259" s="6" t="s">
        <v>6</v>
      </c>
      <c r="D259" s="26"/>
      <c r="E259" s="26"/>
      <c r="F259" s="26">
        <v>0</v>
      </c>
      <c r="G259" s="26"/>
      <c r="H259" s="26"/>
      <c r="I259" s="26">
        <f t="shared" si="388"/>
        <v>0</v>
      </c>
      <c r="J259" s="26">
        <f t="shared" si="389"/>
        <v>0</v>
      </c>
      <c r="K259" s="27" t="e">
        <f t="shared" si="390"/>
        <v>#DIV/0!</v>
      </c>
      <c r="L259" s="31">
        <v>0</v>
      </c>
      <c r="M259" s="31">
        <v>0</v>
      </c>
      <c r="N259" s="26"/>
      <c r="O259" s="26">
        <f t="shared" si="485"/>
        <v>0</v>
      </c>
      <c r="P259" s="26">
        <f t="shared" si="486"/>
        <v>0</v>
      </c>
      <c r="Q259" s="29" t="e">
        <f t="shared" si="393"/>
        <v>#DIV/0!</v>
      </c>
      <c r="R259" s="18"/>
      <c r="S259" s="12" t="s">
        <v>91</v>
      </c>
    </row>
    <row r="260" spans="1:19" ht="18.75" hidden="1" x14ac:dyDescent="0.25">
      <c r="A260" s="13" t="str">
        <f t="shared" ref="A260:A323" si="487">IF((F260+G260+D260+I260+L260+M260+N260+O260)&gt;0,"a","b")</f>
        <v>b</v>
      </c>
      <c r="B260" s="5" t="s">
        <v>2</v>
      </c>
      <c r="C260" s="7" t="s">
        <v>7</v>
      </c>
      <c r="D260" s="26"/>
      <c r="E260" s="26"/>
      <c r="F260" s="26">
        <v>0</v>
      </c>
      <c r="G260" s="26"/>
      <c r="H260" s="26"/>
      <c r="I260" s="26">
        <f t="shared" ref="I260:I323" si="488">G260+H260</f>
        <v>0</v>
      </c>
      <c r="J260" s="26">
        <f t="shared" ref="J260:J323" si="489">F260-I260</f>
        <v>0</v>
      </c>
      <c r="K260" s="27" t="e">
        <f t="shared" ref="K260:K323" si="490">I260/F260</f>
        <v>#DIV/0!</v>
      </c>
      <c r="L260" s="31">
        <v>0</v>
      </c>
      <c r="M260" s="31">
        <v>0</v>
      </c>
      <c r="N260" s="26"/>
      <c r="O260" s="26">
        <f t="shared" si="485"/>
        <v>0</v>
      </c>
      <c r="P260" s="26">
        <f t="shared" si="486"/>
        <v>0</v>
      </c>
      <c r="Q260" s="29" t="e">
        <f t="shared" ref="Q260:Q323" si="491">O260/M260</f>
        <v>#DIV/0!</v>
      </c>
      <c r="R260" s="18"/>
      <c r="S260" s="12" t="s">
        <v>91</v>
      </c>
    </row>
    <row r="261" spans="1:19" ht="18.75" hidden="1" x14ac:dyDescent="0.25">
      <c r="A261" s="13" t="str">
        <f t="shared" si="487"/>
        <v>b</v>
      </c>
      <c r="B261" s="5" t="s">
        <v>2</v>
      </c>
      <c r="C261" s="7" t="s">
        <v>8</v>
      </c>
      <c r="D261" s="26"/>
      <c r="E261" s="26"/>
      <c r="F261" s="26">
        <v>0</v>
      </c>
      <c r="G261" s="26"/>
      <c r="H261" s="26"/>
      <c r="I261" s="26">
        <f t="shared" si="488"/>
        <v>0</v>
      </c>
      <c r="J261" s="26">
        <f t="shared" si="489"/>
        <v>0</v>
      </c>
      <c r="K261" s="27" t="e">
        <f t="shared" si="490"/>
        <v>#DIV/0!</v>
      </c>
      <c r="L261" s="31">
        <v>0</v>
      </c>
      <c r="M261" s="31">
        <v>0</v>
      </c>
      <c r="N261" s="26"/>
      <c r="O261" s="26">
        <f t="shared" si="485"/>
        <v>0</v>
      </c>
      <c r="P261" s="26">
        <f t="shared" si="486"/>
        <v>0</v>
      </c>
      <c r="Q261" s="29" t="e">
        <f t="shared" si="491"/>
        <v>#DIV/0!</v>
      </c>
      <c r="R261" s="18"/>
      <c r="S261" s="12" t="s">
        <v>91</v>
      </c>
    </row>
    <row r="262" spans="1:19" ht="18.75" x14ac:dyDescent="0.25">
      <c r="A262" s="13" t="str">
        <f t="shared" si="487"/>
        <v>a</v>
      </c>
      <c r="B262" s="5" t="s">
        <v>2</v>
      </c>
      <c r="C262" s="7" t="s">
        <v>9</v>
      </c>
      <c r="D262" s="26"/>
      <c r="E262" s="26"/>
      <c r="F262" s="26">
        <v>28450</v>
      </c>
      <c r="G262" s="26">
        <v>8425</v>
      </c>
      <c r="H262" s="26">
        <v>20025</v>
      </c>
      <c r="I262" s="26">
        <f t="shared" si="488"/>
        <v>28450</v>
      </c>
      <c r="J262" s="56">
        <f t="shared" si="489"/>
        <v>0</v>
      </c>
      <c r="K262" s="57">
        <f t="shared" si="490"/>
        <v>1</v>
      </c>
      <c r="L262" s="31">
        <v>40000</v>
      </c>
      <c r="M262" s="31">
        <v>40000</v>
      </c>
      <c r="N262" s="26">
        <v>11550</v>
      </c>
      <c r="O262" s="26">
        <f t="shared" si="485"/>
        <v>40000</v>
      </c>
      <c r="P262" s="56">
        <f t="shared" si="486"/>
        <v>0</v>
      </c>
      <c r="Q262" s="60">
        <f t="shared" si="491"/>
        <v>1</v>
      </c>
      <c r="R262" s="18"/>
      <c r="S262" s="12" t="s">
        <v>91</v>
      </c>
    </row>
    <row r="263" spans="1:19" ht="18.75" hidden="1" x14ac:dyDescent="0.25">
      <c r="A263" s="13" t="str">
        <f t="shared" si="487"/>
        <v>b</v>
      </c>
      <c r="B263" s="5" t="s">
        <v>2</v>
      </c>
      <c r="C263" s="7" t="s">
        <v>10</v>
      </c>
      <c r="D263" s="26"/>
      <c r="E263" s="26"/>
      <c r="F263" s="26">
        <v>0</v>
      </c>
      <c r="G263" s="26"/>
      <c r="H263" s="26"/>
      <c r="I263" s="26">
        <f t="shared" si="488"/>
        <v>0</v>
      </c>
      <c r="J263" s="26">
        <f t="shared" si="489"/>
        <v>0</v>
      </c>
      <c r="K263" s="27" t="e">
        <f t="shared" si="490"/>
        <v>#DIV/0!</v>
      </c>
      <c r="L263" s="31">
        <v>0</v>
      </c>
      <c r="M263" s="31">
        <v>0</v>
      </c>
      <c r="N263" s="26"/>
      <c r="O263" s="26">
        <f t="shared" si="485"/>
        <v>0</v>
      </c>
      <c r="P263" s="26">
        <f t="shared" si="486"/>
        <v>0</v>
      </c>
      <c r="Q263" s="29" t="e">
        <f t="shared" si="491"/>
        <v>#DIV/0!</v>
      </c>
      <c r="R263" s="18"/>
      <c r="S263" s="12" t="s">
        <v>91</v>
      </c>
    </row>
    <row r="264" spans="1:19" ht="18.75" hidden="1" x14ac:dyDescent="0.25">
      <c r="A264" s="13" t="str">
        <f t="shared" si="487"/>
        <v>b</v>
      </c>
      <c r="B264" s="5" t="s">
        <v>2</v>
      </c>
      <c r="C264" s="4" t="s">
        <v>11</v>
      </c>
      <c r="D264" s="25"/>
      <c r="E264" s="25"/>
      <c r="F264" s="25">
        <v>0</v>
      </c>
      <c r="G264" s="25"/>
      <c r="H264" s="25"/>
      <c r="I264" s="26">
        <f t="shared" si="488"/>
        <v>0</v>
      </c>
      <c r="J264" s="26">
        <f t="shared" si="489"/>
        <v>0</v>
      </c>
      <c r="K264" s="27" t="e">
        <f t="shared" si="490"/>
        <v>#DIV/0!</v>
      </c>
      <c r="L264" s="25">
        <v>0</v>
      </c>
      <c r="M264" s="25">
        <v>0</v>
      </c>
      <c r="N264" s="25"/>
      <c r="O264" s="25">
        <f t="shared" si="485"/>
        <v>0</v>
      </c>
      <c r="P264" s="25">
        <f t="shared" si="486"/>
        <v>0</v>
      </c>
      <c r="Q264" s="28" t="e">
        <f t="shared" si="491"/>
        <v>#DIV/0!</v>
      </c>
      <c r="R264" s="17"/>
      <c r="S264" s="12" t="s">
        <v>91</v>
      </c>
    </row>
    <row r="265" spans="1:19" ht="18.75" hidden="1" x14ac:dyDescent="0.25">
      <c r="A265" s="13" t="str">
        <f t="shared" si="487"/>
        <v>b</v>
      </c>
      <c r="B265" s="5" t="s">
        <v>2</v>
      </c>
      <c r="C265" s="4" t="s">
        <v>12</v>
      </c>
      <c r="D265" s="25"/>
      <c r="E265" s="25"/>
      <c r="F265" s="25">
        <v>0</v>
      </c>
      <c r="G265" s="25"/>
      <c r="H265" s="25"/>
      <c r="I265" s="26">
        <f t="shared" si="488"/>
        <v>0</v>
      </c>
      <c r="J265" s="26">
        <f t="shared" si="489"/>
        <v>0</v>
      </c>
      <c r="K265" s="27" t="e">
        <f t="shared" si="490"/>
        <v>#DIV/0!</v>
      </c>
      <c r="L265" s="25">
        <v>0</v>
      </c>
      <c r="M265" s="25">
        <v>0</v>
      </c>
      <c r="N265" s="25"/>
      <c r="O265" s="25">
        <f t="shared" si="485"/>
        <v>0</v>
      </c>
      <c r="P265" s="25">
        <f t="shared" si="486"/>
        <v>0</v>
      </c>
      <c r="Q265" s="28" t="e">
        <f t="shared" si="491"/>
        <v>#DIV/0!</v>
      </c>
      <c r="R265" s="17"/>
      <c r="S265" s="12" t="s">
        <v>91</v>
      </c>
    </row>
    <row r="266" spans="1:19" ht="18.75" hidden="1" x14ac:dyDescent="0.25">
      <c r="A266" s="13" t="str">
        <f t="shared" si="487"/>
        <v>b</v>
      </c>
      <c r="B266" s="5" t="s">
        <v>2</v>
      </c>
      <c r="C266" s="4" t="s">
        <v>13</v>
      </c>
      <c r="D266" s="25"/>
      <c r="E266" s="25"/>
      <c r="F266" s="25">
        <v>0</v>
      </c>
      <c r="G266" s="25"/>
      <c r="H266" s="25"/>
      <c r="I266" s="26">
        <f t="shared" si="488"/>
        <v>0</v>
      </c>
      <c r="J266" s="26">
        <f t="shared" si="489"/>
        <v>0</v>
      </c>
      <c r="K266" s="27" t="e">
        <f t="shared" si="490"/>
        <v>#DIV/0!</v>
      </c>
      <c r="L266" s="25">
        <v>0</v>
      </c>
      <c r="M266" s="25">
        <v>0</v>
      </c>
      <c r="N266" s="25"/>
      <c r="O266" s="25">
        <f t="shared" si="485"/>
        <v>0</v>
      </c>
      <c r="P266" s="25">
        <f t="shared" si="486"/>
        <v>0</v>
      </c>
      <c r="Q266" s="28" t="e">
        <f t="shared" si="491"/>
        <v>#DIV/0!</v>
      </c>
      <c r="R266" s="17"/>
      <c r="S266" s="12" t="s">
        <v>91</v>
      </c>
    </row>
    <row r="267" spans="1:19" ht="36" x14ac:dyDescent="0.25">
      <c r="A267" s="13" t="str">
        <f t="shared" si="487"/>
        <v>a</v>
      </c>
      <c r="B267" s="19" t="s">
        <v>123</v>
      </c>
      <c r="C267" s="20" t="s">
        <v>30</v>
      </c>
      <c r="D267" s="26"/>
      <c r="E267" s="26"/>
      <c r="F267" s="26">
        <f t="shared" ref="F267" si="492">F268+F276+F277+F278</f>
        <v>4088450</v>
      </c>
      <c r="G267" s="26">
        <f t="shared" ref="G267:H267" si="493">G268+G276+G277+G278</f>
        <v>2374788</v>
      </c>
      <c r="H267" s="26">
        <f t="shared" si="493"/>
        <v>1713662</v>
      </c>
      <c r="I267" s="26">
        <f t="shared" si="488"/>
        <v>4088450</v>
      </c>
      <c r="J267" s="56">
        <f t="shared" si="489"/>
        <v>0</v>
      </c>
      <c r="K267" s="57">
        <f t="shared" si="490"/>
        <v>1</v>
      </c>
      <c r="L267" s="30">
        <f t="shared" ref="L267:M267" si="494">L268+L276+L277+L278</f>
        <v>6500000</v>
      </c>
      <c r="M267" s="30">
        <f t="shared" si="494"/>
        <v>6258300</v>
      </c>
      <c r="N267" s="26">
        <f t="shared" ref="N267" si="495">N268+N276+N277+N278</f>
        <v>2169850</v>
      </c>
      <c r="O267" s="26">
        <f t="shared" ref="O267" si="496">O268+O276+O277+O278</f>
        <v>6258300</v>
      </c>
      <c r="P267" s="56">
        <f t="shared" ref="P267" si="497">P268+P276+P277+P278</f>
        <v>0</v>
      </c>
      <c r="Q267" s="60">
        <f t="shared" si="491"/>
        <v>1</v>
      </c>
      <c r="R267" s="18"/>
      <c r="S267" s="12" t="s">
        <v>91</v>
      </c>
    </row>
    <row r="268" spans="1:19" ht="18.75" x14ac:dyDescent="0.25">
      <c r="A268" s="13" t="str">
        <f t="shared" si="487"/>
        <v>a</v>
      </c>
      <c r="B268" s="3" t="s">
        <v>2</v>
      </c>
      <c r="C268" s="4" t="s">
        <v>3</v>
      </c>
      <c r="D268" s="25"/>
      <c r="E268" s="25"/>
      <c r="F268" s="25">
        <f t="shared" ref="F268" si="498">F269+F270+F271+F272+F273+F274+F275</f>
        <v>4088450</v>
      </c>
      <c r="G268" s="25">
        <f t="shared" ref="G268:H268" si="499">G269+G270+G271+G272+G273+G274+G275</f>
        <v>2374788</v>
      </c>
      <c r="H268" s="25">
        <f t="shared" si="499"/>
        <v>1713662</v>
      </c>
      <c r="I268" s="26">
        <f t="shared" si="488"/>
        <v>4088450</v>
      </c>
      <c r="J268" s="56">
        <f t="shared" si="489"/>
        <v>0</v>
      </c>
      <c r="K268" s="57">
        <f t="shared" si="490"/>
        <v>1</v>
      </c>
      <c r="L268" s="25">
        <f t="shared" ref="L268:M268" si="500">L269+L270+L271+L272+L273+L274+L275</f>
        <v>6500000</v>
      </c>
      <c r="M268" s="25">
        <f t="shared" si="500"/>
        <v>6258300</v>
      </c>
      <c r="N268" s="25">
        <f t="shared" ref="N268:P268" si="501">N269+N270+N271+N272+N273+N274+N275</f>
        <v>2169850</v>
      </c>
      <c r="O268" s="25">
        <f t="shared" si="501"/>
        <v>6258300</v>
      </c>
      <c r="P268" s="58">
        <f t="shared" si="501"/>
        <v>0</v>
      </c>
      <c r="Q268" s="59">
        <f t="shared" si="491"/>
        <v>1</v>
      </c>
      <c r="R268" s="17"/>
      <c r="S268" s="12" t="s">
        <v>91</v>
      </c>
    </row>
    <row r="269" spans="1:19" ht="18.75" hidden="1" x14ac:dyDescent="0.25">
      <c r="A269" s="13" t="str">
        <f t="shared" si="487"/>
        <v>b</v>
      </c>
      <c r="B269" s="5" t="s">
        <v>2</v>
      </c>
      <c r="C269" s="6" t="s">
        <v>4</v>
      </c>
      <c r="D269" s="26"/>
      <c r="E269" s="26"/>
      <c r="F269" s="26">
        <v>0</v>
      </c>
      <c r="G269" s="26"/>
      <c r="H269" s="26"/>
      <c r="I269" s="26">
        <f t="shared" si="488"/>
        <v>0</v>
      </c>
      <c r="J269" s="26">
        <f t="shared" si="489"/>
        <v>0</v>
      </c>
      <c r="K269" s="27" t="e">
        <f t="shared" si="490"/>
        <v>#DIV/0!</v>
      </c>
      <c r="L269" s="31">
        <v>0</v>
      </c>
      <c r="M269" s="31">
        <v>0</v>
      </c>
      <c r="N269" s="26"/>
      <c r="O269" s="26">
        <f t="shared" ref="O269:O278" si="502">I269+N269</f>
        <v>0</v>
      </c>
      <c r="P269" s="26">
        <f t="shared" ref="P269:P278" si="503">M269-O269</f>
        <v>0</v>
      </c>
      <c r="Q269" s="29" t="e">
        <f t="shared" si="491"/>
        <v>#DIV/0!</v>
      </c>
      <c r="R269" s="18"/>
      <c r="S269" s="12" t="s">
        <v>91</v>
      </c>
    </row>
    <row r="270" spans="1:19" ht="18.75" hidden="1" x14ac:dyDescent="0.25">
      <c r="A270" s="13" t="str">
        <f t="shared" si="487"/>
        <v>b</v>
      </c>
      <c r="B270" s="5" t="s">
        <v>2</v>
      </c>
      <c r="C270" s="6" t="s">
        <v>5</v>
      </c>
      <c r="D270" s="26"/>
      <c r="E270" s="26"/>
      <c r="F270" s="26">
        <v>0</v>
      </c>
      <c r="G270" s="26"/>
      <c r="H270" s="26"/>
      <c r="I270" s="26">
        <f t="shared" si="488"/>
        <v>0</v>
      </c>
      <c r="J270" s="26">
        <f t="shared" si="489"/>
        <v>0</v>
      </c>
      <c r="K270" s="27" t="e">
        <f t="shared" si="490"/>
        <v>#DIV/0!</v>
      </c>
      <c r="L270" s="31">
        <v>0</v>
      </c>
      <c r="M270" s="31">
        <v>0</v>
      </c>
      <c r="N270" s="26"/>
      <c r="O270" s="26">
        <f t="shared" si="502"/>
        <v>0</v>
      </c>
      <c r="P270" s="26">
        <f t="shared" si="503"/>
        <v>0</v>
      </c>
      <c r="Q270" s="29" t="e">
        <f t="shared" si="491"/>
        <v>#DIV/0!</v>
      </c>
      <c r="R270" s="18"/>
      <c r="S270" s="12" t="s">
        <v>91</v>
      </c>
    </row>
    <row r="271" spans="1:19" ht="18.75" hidden="1" x14ac:dyDescent="0.25">
      <c r="A271" s="13" t="str">
        <f t="shared" si="487"/>
        <v>b</v>
      </c>
      <c r="B271" s="5" t="s">
        <v>2</v>
      </c>
      <c r="C271" s="6" t="s">
        <v>6</v>
      </c>
      <c r="D271" s="26"/>
      <c r="E271" s="26"/>
      <c r="F271" s="26">
        <v>0</v>
      </c>
      <c r="G271" s="26"/>
      <c r="H271" s="26"/>
      <c r="I271" s="26">
        <f t="shared" si="488"/>
        <v>0</v>
      </c>
      <c r="J271" s="26">
        <f t="shared" si="489"/>
        <v>0</v>
      </c>
      <c r="K271" s="27" t="e">
        <f t="shared" si="490"/>
        <v>#DIV/0!</v>
      </c>
      <c r="L271" s="31">
        <v>0</v>
      </c>
      <c r="M271" s="31">
        <v>0</v>
      </c>
      <c r="N271" s="26"/>
      <c r="O271" s="26">
        <f t="shared" si="502"/>
        <v>0</v>
      </c>
      <c r="P271" s="26">
        <f t="shared" si="503"/>
        <v>0</v>
      </c>
      <c r="Q271" s="29" t="e">
        <f t="shared" si="491"/>
        <v>#DIV/0!</v>
      </c>
      <c r="R271" s="18"/>
      <c r="S271" s="12" t="s">
        <v>91</v>
      </c>
    </row>
    <row r="272" spans="1:19" ht="18.75" hidden="1" x14ac:dyDescent="0.25">
      <c r="A272" s="13" t="str">
        <f t="shared" si="487"/>
        <v>b</v>
      </c>
      <c r="B272" s="5" t="s">
        <v>2</v>
      </c>
      <c r="C272" s="7" t="s">
        <v>7</v>
      </c>
      <c r="D272" s="26"/>
      <c r="E272" s="26"/>
      <c r="F272" s="26">
        <v>0</v>
      </c>
      <c r="G272" s="26"/>
      <c r="H272" s="26"/>
      <c r="I272" s="26">
        <f t="shared" si="488"/>
        <v>0</v>
      </c>
      <c r="J272" s="26">
        <f t="shared" si="489"/>
        <v>0</v>
      </c>
      <c r="K272" s="27" t="e">
        <f t="shared" si="490"/>
        <v>#DIV/0!</v>
      </c>
      <c r="L272" s="31">
        <v>0</v>
      </c>
      <c r="M272" s="31">
        <v>0</v>
      </c>
      <c r="N272" s="26"/>
      <c r="O272" s="26">
        <f t="shared" si="502"/>
        <v>0</v>
      </c>
      <c r="P272" s="26">
        <f t="shared" si="503"/>
        <v>0</v>
      </c>
      <c r="Q272" s="29" t="e">
        <f t="shared" si="491"/>
        <v>#DIV/0!</v>
      </c>
      <c r="R272" s="18"/>
      <c r="S272" s="12" t="s">
        <v>91</v>
      </c>
    </row>
    <row r="273" spans="1:19" ht="18.75" hidden="1" x14ac:dyDescent="0.25">
      <c r="A273" s="13" t="str">
        <f t="shared" si="487"/>
        <v>b</v>
      </c>
      <c r="B273" s="5" t="s">
        <v>2</v>
      </c>
      <c r="C273" s="7" t="s">
        <v>8</v>
      </c>
      <c r="D273" s="26"/>
      <c r="E273" s="26"/>
      <c r="F273" s="26">
        <v>0</v>
      </c>
      <c r="G273" s="26"/>
      <c r="H273" s="26"/>
      <c r="I273" s="26">
        <f t="shared" si="488"/>
        <v>0</v>
      </c>
      <c r="J273" s="26">
        <f t="shared" si="489"/>
        <v>0</v>
      </c>
      <c r="K273" s="27" t="e">
        <f t="shared" si="490"/>
        <v>#DIV/0!</v>
      </c>
      <c r="L273" s="31">
        <v>0</v>
      </c>
      <c r="M273" s="31">
        <v>0</v>
      </c>
      <c r="N273" s="26"/>
      <c r="O273" s="26">
        <f t="shared" si="502"/>
        <v>0</v>
      </c>
      <c r="P273" s="26">
        <f t="shared" si="503"/>
        <v>0</v>
      </c>
      <c r="Q273" s="29" t="e">
        <f t="shared" si="491"/>
        <v>#DIV/0!</v>
      </c>
      <c r="R273" s="18"/>
      <c r="S273" s="12" t="s">
        <v>91</v>
      </c>
    </row>
    <row r="274" spans="1:19" ht="18.75" x14ac:dyDescent="0.25">
      <c r="A274" s="13" t="str">
        <f t="shared" si="487"/>
        <v>a</v>
      </c>
      <c r="B274" s="5" t="s">
        <v>2</v>
      </c>
      <c r="C274" s="7" t="s">
        <v>9</v>
      </c>
      <c r="D274" s="26"/>
      <c r="E274" s="26"/>
      <c r="F274" s="26">
        <v>4088450</v>
      </c>
      <c r="G274" s="26">
        <v>2374788</v>
      </c>
      <c r="H274" s="26">
        <v>1713662</v>
      </c>
      <c r="I274" s="26">
        <f t="shared" si="488"/>
        <v>4088450</v>
      </c>
      <c r="J274" s="56">
        <f t="shared" si="489"/>
        <v>0</v>
      </c>
      <c r="K274" s="57">
        <f t="shared" si="490"/>
        <v>1</v>
      </c>
      <c r="L274" s="31">
        <v>6500000</v>
      </c>
      <c r="M274" s="31">
        <v>6258300</v>
      </c>
      <c r="N274" s="26">
        <v>2169850</v>
      </c>
      <c r="O274" s="26">
        <f t="shared" si="502"/>
        <v>6258300</v>
      </c>
      <c r="P274" s="56">
        <f t="shared" si="503"/>
        <v>0</v>
      </c>
      <c r="Q274" s="60">
        <f t="shared" si="491"/>
        <v>1</v>
      </c>
      <c r="R274" s="18"/>
      <c r="S274" s="12" t="s">
        <v>91</v>
      </c>
    </row>
    <row r="275" spans="1:19" ht="18.75" hidden="1" x14ac:dyDescent="0.25">
      <c r="A275" s="13" t="str">
        <f t="shared" si="487"/>
        <v>b</v>
      </c>
      <c r="B275" s="5" t="s">
        <v>2</v>
      </c>
      <c r="C275" s="7" t="s">
        <v>10</v>
      </c>
      <c r="D275" s="26"/>
      <c r="E275" s="26"/>
      <c r="F275" s="26">
        <v>0</v>
      </c>
      <c r="G275" s="26"/>
      <c r="H275" s="26"/>
      <c r="I275" s="26">
        <f t="shared" si="488"/>
        <v>0</v>
      </c>
      <c r="J275" s="26">
        <f t="shared" si="489"/>
        <v>0</v>
      </c>
      <c r="K275" s="27" t="e">
        <f t="shared" si="490"/>
        <v>#DIV/0!</v>
      </c>
      <c r="L275" s="31">
        <v>0</v>
      </c>
      <c r="M275" s="31">
        <v>0</v>
      </c>
      <c r="N275" s="26"/>
      <c r="O275" s="26">
        <f t="shared" si="502"/>
        <v>0</v>
      </c>
      <c r="P275" s="26">
        <f t="shared" si="503"/>
        <v>0</v>
      </c>
      <c r="Q275" s="29" t="e">
        <f t="shared" si="491"/>
        <v>#DIV/0!</v>
      </c>
      <c r="R275" s="18"/>
      <c r="S275" s="12" t="s">
        <v>91</v>
      </c>
    </row>
    <row r="276" spans="1:19" ht="18.75" hidden="1" x14ac:dyDescent="0.25">
      <c r="A276" s="13" t="str">
        <f t="shared" si="487"/>
        <v>b</v>
      </c>
      <c r="B276" s="5" t="s">
        <v>2</v>
      </c>
      <c r="C276" s="4" t="s">
        <v>11</v>
      </c>
      <c r="D276" s="25"/>
      <c r="E276" s="25"/>
      <c r="F276" s="25">
        <v>0</v>
      </c>
      <c r="G276" s="25"/>
      <c r="H276" s="25"/>
      <c r="I276" s="26">
        <f t="shared" si="488"/>
        <v>0</v>
      </c>
      <c r="J276" s="26">
        <f t="shared" si="489"/>
        <v>0</v>
      </c>
      <c r="K276" s="27" t="e">
        <f t="shared" si="490"/>
        <v>#DIV/0!</v>
      </c>
      <c r="L276" s="25">
        <v>0</v>
      </c>
      <c r="M276" s="25">
        <v>0</v>
      </c>
      <c r="N276" s="25"/>
      <c r="O276" s="25">
        <f t="shared" si="502"/>
        <v>0</v>
      </c>
      <c r="P276" s="25">
        <f t="shared" si="503"/>
        <v>0</v>
      </c>
      <c r="Q276" s="28" t="e">
        <f t="shared" si="491"/>
        <v>#DIV/0!</v>
      </c>
      <c r="R276" s="17"/>
      <c r="S276" s="12" t="s">
        <v>91</v>
      </c>
    </row>
    <row r="277" spans="1:19" ht="18.75" hidden="1" x14ac:dyDescent="0.25">
      <c r="A277" s="13" t="str">
        <f t="shared" si="487"/>
        <v>b</v>
      </c>
      <c r="B277" s="5" t="s">
        <v>2</v>
      </c>
      <c r="C277" s="4" t="s">
        <v>12</v>
      </c>
      <c r="D277" s="25"/>
      <c r="E277" s="25"/>
      <c r="F277" s="25">
        <v>0</v>
      </c>
      <c r="G277" s="25"/>
      <c r="H277" s="25"/>
      <c r="I277" s="26">
        <f t="shared" si="488"/>
        <v>0</v>
      </c>
      <c r="J277" s="26">
        <f t="shared" si="489"/>
        <v>0</v>
      </c>
      <c r="K277" s="27" t="e">
        <f t="shared" si="490"/>
        <v>#DIV/0!</v>
      </c>
      <c r="L277" s="25">
        <v>0</v>
      </c>
      <c r="M277" s="25">
        <v>0</v>
      </c>
      <c r="N277" s="25"/>
      <c r="O277" s="25">
        <f t="shared" si="502"/>
        <v>0</v>
      </c>
      <c r="P277" s="25">
        <f t="shared" si="503"/>
        <v>0</v>
      </c>
      <c r="Q277" s="28" t="e">
        <f t="shared" si="491"/>
        <v>#DIV/0!</v>
      </c>
      <c r="R277" s="17"/>
      <c r="S277" s="12" t="s">
        <v>91</v>
      </c>
    </row>
    <row r="278" spans="1:19" ht="18.75" hidden="1" x14ac:dyDescent="0.25">
      <c r="A278" s="13" t="str">
        <f t="shared" si="487"/>
        <v>b</v>
      </c>
      <c r="B278" s="5" t="s">
        <v>2</v>
      </c>
      <c r="C278" s="4" t="s">
        <v>13</v>
      </c>
      <c r="D278" s="25"/>
      <c r="E278" s="25"/>
      <c r="F278" s="25">
        <v>0</v>
      </c>
      <c r="G278" s="25"/>
      <c r="H278" s="25"/>
      <c r="I278" s="26">
        <f t="shared" si="488"/>
        <v>0</v>
      </c>
      <c r="J278" s="26">
        <f t="shared" si="489"/>
        <v>0</v>
      </c>
      <c r="K278" s="27" t="e">
        <f t="shared" si="490"/>
        <v>#DIV/0!</v>
      </c>
      <c r="L278" s="25">
        <v>0</v>
      </c>
      <c r="M278" s="25">
        <v>0</v>
      </c>
      <c r="N278" s="25"/>
      <c r="O278" s="25">
        <f t="shared" si="502"/>
        <v>0</v>
      </c>
      <c r="P278" s="25">
        <f t="shared" si="503"/>
        <v>0</v>
      </c>
      <c r="Q278" s="28" t="e">
        <f t="shared" si="491"/>
        <v>#DIV/0!</v>
      </c>
      <c r="R278" s="17"/>
      <c r="S278" s="12" t="s">
        <v>91</v>
      </c>
    </row>
    <row r="279" spans="1:19" ht="18.75" x14ac:dyDescent="0.25">
      <c r="A279" s="13" t="str">
        <f t="shared" si="487"/>
        <v>a</v>
      </c>
      <c r="B279" s="19" t="s">
        <v>124</v>
      </c>
      <c r="C279" s="20" t="s">
        <v>31</v>
      </c>
      <c r="D279" s="26"/>
      <c r="E279" s="26"/>
      <c r="F279" s="26">
        <f t="shared" ref="F279" si="504">F280+F288+F289+F290</f>
        <v>4322750</v>
      </c>
      <c r="G279" s="26">
        <f t="shared" ref="G279:H279" si="505">G280+G288+G289+G290</f>
        <v>3151520</v>
      </c>
      <c r="H279" s="26">
        <f t="shared" si="505"/>
        <v>1171230</v>
      </c>
      <c r="I279" s="26">
        <f t="shared" si="488"/>
        <v>4322750</v>
      </c>
      <c r="J279" s="56">
        <f t="shared" si="489"/>
        <v>0</v>
      </c>
      <c r="K279" s="57">
        <f t="shared" si="490"/>
        <v>1</v>
      </c>
      <c r="L279" s="30">
        <f t="shared" ref="L279:M279" si="506">L280+L288+L289+L290</f>
        <v>5500000</v>
      </c>
      <c r="M279" s="30">
        <f t="shared" si="506"/>
        <v>5278900</v>
      </c>
      <c r="N279" s="26">
        <f t="shared" ref="N279" si="507">N280+N288+N289+N290</f>
        <v>956150</v>
      </c>
      <c r="O279" s="26">
        <f t="shared" ref="O279" si="508">O280+O288+O289+O290</f>
        <v>5278900</v>
      </c>
      <c r="P279" s="56">
        <f t="shared" ref="P279" si="509">P280+P288+P289+P290</f>
        <v>0</v>
      </c>
      <c r="Q279" s="60">
        <f t="shared" si="491"/>
        <v>1</v>
      </c>
      <c r="R279" s="18"/>
      <c r="S279" s="12" t="s">
        <v>91</v>
      </c>
    </row>
    <row r="280" spans="1:19" ht="18.75" x14ac:dyDescent="0.25">
      <c r="A280" s="13" t="str">
        <f t="shared" si="487"/>
        <v>a</v>
      </c>
      <c r="B280" s="3" t="s">
        <v>2</v>
      </c>
      <c r="C280" s="4" t="s">
        <v>3</v>
      </c>
      <c r="D280" s="25"/>
      <c r="E280" s="25"/>
      <c r="F280" s="25">
        <f t="shared" ref="F280" si="510">F281+F282+F283+F284+F285+F286+F287</f>
        <v>4322750</v>
      </c>
      <c r="G280" s="25">
        <f t="shared" ref="G280:H280" si="511">G281+G282+G283+G284+G285+G286+G287</f>
        <v>3151520</v>
      </c>
      <c r="H280" s="25">
        <f t="shared" si="511"/>
        <v>1171230</v>
      </c>
      <c r="I280" s="26">
        <f t="shared" si="488"/>
        <v>4322750</v>
      </c>
      <c r="J280" s="56">
        <f t="shared" si="489"/>
        <v>0</v>
      </c>
      <c r="K280" s="57">
        <f t="shared" si="490"/>
        <v>1</v>
      </c>
      <c r="L280" s="25">
        <f t="shared" ref="L280:M280" si="512">L281+L282+L283+L284+L285+L286+L287</f>
        <v>5500000</v>
      </c>
      <c r="M280" s="25">
        <f t="shared" si="512"/>
        <v>5278900</v>
      </c>
      <c r="N280" s="25">
        <f t="shared" ref="N280:P280" si="513">N281+N282+N283+N284+N285+N286+N287</f>
        <v>956150</v>
      </c>
      <c r="O280" s="25">
        <f t="shared" si="513"/>
        <v>5278900</v>
      </c>
      <c r="P280" s="58">
        <f t="shared" si="513"/>
        <v>0</v>
      </c>
      <c r="Q280" s="59">
        <f t="shared" si="491"/>
        <v>1</v>
      </c>
      <c r="R280" s="17"/>
      <c r="S280" s="12" t="s">
        <v>91</v>
      </c>
    </row>
    <row r="281" spans="1:19" ht="18.75" hidden="1" x14ac:dyDescent="0.25">
      <c r="A281" s="13" t="str">
        <f t="shared" si="487"/>
        <v>b</v>
      </c>
      <c r="B281" s="5" t="s">
        <v>2</v>
      </c>
      <c r="C281" s="6" t="s">
        <v>4</v>
      </c>
      <c r="D281" s="26"/>
      <c r="E281" s="26"/>
      <c r="F281" s="26">
        <v>0</v>
      </c>
      <c r="G281" s="26"/>
      <c r="H281" s="26"/>
      <c r="I281" s="26">
        <f t="shared" si="488"/>
        <v>0</v>
      </c>
      <c r="J281" s="26">
        <f t="shared" si="489"/>
        <v>0</v>
      </c>
      <c r="K281" s="27" t="e">
        <f t="shared" si="490"/>
        <v>#DIV/0!</v>
      </c>
      <c r="L281" s="31">
        <v>0</v>
      </c>
      <c r="M281" s="31">
        <v>0</v>
      </c>
      <c r="N281" s="26"/>
      <c r="O281" s="26">
        <f t="shared" ref="O281:O290" si="514">I281+N281</f>
        <v>0</v>
      </c>
      <c r="P281" s="26">
        <f t="shared" ref="P281:P290" si="515">M281-O281</f>
        <v>0</v>
      </c>
      <c r="Q281" s="29" t="e">
        <f t="shared" si="491"/>
        <v>#DIV/0!</v>
      </c>
      <c r="R281" s="18"/>
      <c r="S281" s="12" t="s">
        <v>91</v>
      </c>
    </row>
    <row r="282" spans="1:19" ht="18.75" hidden="1" x14ac:dyDescent="0.25">
      <c r="A282" s="13" t="str">
        <f t="shared" si="487"/>
        <v>b</v>
      </c>
      <c r="B282" s="5" t="s">
        <v>2</v>
      </c>
      <c r="C282" s="6" t="s">
        <v>5</v>
      </c>
      <c r="D282" s="26"/>
      <c r="E282" s="26"/>
      <c r="F282" s="26">
        <v>0</v>
      </c>
      <c r="G282" s="26"/>
      <c r="H282" s="26"/>
      <c r="I282" s="26">
        <f t="shared" si="488"/>
        <v>0</v>
      </c>
      <c r="J282" s="26">
        <f t="shared" si="489"/>
        <v>0</v>
      </c>
      <c r="K282" s="27" t="e">
        <f t="shared" si="490"/>
        <v>#DIV/0!</v>
      </c>
      <c r="L282" s="31">
        <v>0</v>
      </c>
      <c r="M282" s="31">
        <v>0</v>
      </c>
      <c r="N282" s="26"/>
      <c r="O282" s="26">
        <f t="shared" si="514"/>
        <v>0</v>
      </c>
      <c r="P282" s="26">
        <f t="shared" si="515"/>
        <v>0</v>
      </c>
      <c r="Q282" s="29" t="e">
        <f t="shared" si="491"/>
        <v>#DIV/0!</v>
      </c>
      <c r="R282" s="18"/>
      <c r="S282" s="12" t="s">
        <v>91</v>
      </c>
    </row>
    <row r="283" spans="1:19" ht="18.75" hidden="1" x14ac:dyDescent="0.25">
      <c r="A283" s="13" t="str">
        <f t="shared" si="487"/>
        <v>b</v>
      </c>
      <c r="B283" s="5" t="s">
        <v>2</v>
      </c>
      <c r="C283" s="6" t="s">
        <v>6</v>
      </c>
      <c r="D283" s="26"/>
      <c r="E283" s="26"/>
      <c r="F283" s="26">
        <v>0</v>
      </c>
      <c r="G283" s="26"/>
      <c r="H283" s="26"/>
      <c r="I283" s="26">
        <f t="shared" si="488"/>
        <v>0</v>
      </c>
      <c r="J283" s="26">
        <f t="shared" si="489"/>
        <v>0</v>
      </c>
      <c r="K283" s="27" t="e">
        <f t="shared" si="490"/>
        <v>#DIV/0!</v>
      </c>
      <c r="L283" s="31">
        <v>0</v>
      </c>
      <c r="M283" s="31">
        <v>0</v>
      </c>
      <c r="N283" s="26"/>
      <c r="O283" s="26">
        <f t="shared" si="514"/>
        <v>0</v>
      </c>
      <c r="P283" s="26">
        <f t="shared" si="515"/>
        <v>0</v>
      </c>
      <c r="Q283" s="29" t="e">
        <f t="shared" si="491"/>
        <v>#DIV/0!</v>
      </c>
      <c r="R283" s="18"/>
      <c r="S283" s="12" t="s">
        <v>91</v>
      </c>
    </row>
    <row r="284" spans="1:19" ht="18.75" hidden="1" x14ac:dyDescent="0.25">
      <c r="A284" s="13" t="str">
        <f t="shared" si="487"/>
        <v>b</v>
      </c>
      <c r="B284" s="5" t="s">
        <v>2</v>
      </c>
      <c r="C284" s="7" t="s">
        <v>7</v>
      </c>
      <c r="D284" s="26"/>
      <c r="E284" s="26"/>
      <c r="F284" s="26">
        <v>0</v>
      </c>
      <c r="G284" s="26"/>
      <c r="H284" s="26"/>
      <c r="I284" s="26">
        <f t="shared" si="488"/>
        <v>0</v>
      </c>
      <c r="J284" s="26">
        <f t="shared" si="489"/>
        <v>0</v>
      </c>
      <c r="K284" s="27" t="e">
        <f t="shared" si="490"/>
        <v>#DIV/0!</v>
      </c>
      <c r="L284" s="31">
        <v>0</v>
      </c>
      <c r="M284" s="31">
        <v>0</v>
      </c>
      <c r="N284" s="26"/>
      <c r="O284" s="26">
        <f t="shared" si="514"/>
        <v>0</v>
      </c>
      <c r="P284" s="26">
        <f t="shared" si="515"/>
        <v>0</v>
      </c>
      <c r="Q284" s="29" t="e">
        <f t="shared" si="491"/>
        <v>#DIV/0!</v>
      </c>
      <c r="R284" s="18"/>
      <c r="S284" s="12" t="s">
        <v>91</v>
      </c>
    </row>
    <row r="285" spans="1:19" ht="18.75" hidden="1" x14ac:dyDescent="0.25">
      <c r="A285" s="13" t="str">
        <f t="shared" si="487"/>
        <v>b</v>
      </c>
      <c r="B285" s="5" t="s">
        <v>2</v>
      </c>
      <c r="C285" s="7" t="s">
        <v>8</v>
      </c>
      <c r="D285" s="26"/>
      <c r="E285" s="26"/>
      <c r="F285" s="26">
        <v>0</v>
      </c>
      <c r="G285" s="26"/>
      <c r="H285" s="26"/>
      <c r="I285" s="26">
        <f t="shared" si="488"/>
        <v>0</v>
      </c>
      <c r="J285" s="26">
        <f t="shared" si="489"/>
        <v>0</v>
      </c>
      <c r="K285" s="27" t="e">
        <f t="shared" si="490"/>
        <v>#DIV/0!</v>
      </c>
      <c r="L285" s="31">
        <v>0</v>
      </c>
      <c r="M285" s="31">
        <v>0</v>
      </c>
      <c r="N285" s="26"/>
      <c r="O285" s="26">
        <f t="shared" si="514"/>
        <v>0</v>
      </c>
      <c r="P285" s="26">
        <f t="shared" si="515"/>
        <v>0</v>
      </c>
      <c r="Q285" s="29" t="e">
        <f t="shared" si="491"/>
        <v>#DIV/0!</v>
      </c>
      <c r="R285" s="18"/>
      <c r="S285" s="12" t="s">
        <v>91</v>
      </c>
    </row>
    <row r="286" spans="1:19" ht="18.75" hidden="1" x14ac:dyDescent="0.25">
      <c r="A286" s="13" t="str">
        <f t="shared" si="487"/>
        <v>b</v>
      </c>
      <c r="B286" s="5" t="s">
        <v>2</v>
      </c>
      <c r="C286" s="7" t="s">
        <v>9</v>
      </c>
      <c r="D286" s="26"/>
      <c r="E286" s="26"/>
      <c r="F286" s="26">
        <v>0</v>
      </c>
      <c r="G286" s="26"/>
      <c r="H286" s="26"/>
      <c r="I286" s="26">
        <f t="shared" si="488"/>
        <v>0</v>
      </c>
      <c r="J286" s="26">
        <f t="shared" si="489"/>
        <v>0</v>
      </c>
      <c r="K286" s="27" t="e">
        <f t="shared" si="490"/>
        <v>#DIV/0!</v>
      </c>
      <c r="L286" s="31">
        <v>0</v>
      </c>
      <c r="M286" s="31">
        <v>0</v>
      </c>
      <c r="N286" s="26"/>
      <c r="O286" s="26">
        <f t="shared" si="514"/>
        <v>0</v>
      </c>
      <c r="P286" s="26">
        <f t="shared" si="515"/>
        <v>0</v>
      </c>
      <c r="Q286" s="29" t="e">
        <f t="shared" si="491"/>
        <v>#DIV/0!</v>
      </c>
      <c r="R286" s="18"/>
      <c r="S286" s="12" t="s">
        <v>91</v>
      </c>
    </row>
    <row r="287" spans="1:19" ht="18.75" x14ac:dyDescent="0.25">
      <c r="A287" s="13" t="str">
        <f t="shared" si="487"/>
        <v>a</v>
      </c>
      <c r="B287" s="5" t="s">
        <v>2</v>
      </c>
      <c r="C287" s="7" t="s">
        <v>10</v>
      </c>
      <c r="D287" s="26">
        <v>15000</v>
      </c>
      <c r="E287" s="26"/>
      <c r="F287" s="26">
        <v>4322750</v>
      </c>
      <c r="G287" s="26">
        <v>3151520</v>
      </c>
      <c r="H287" s="26">
        <v>1171230</v>
      </c>
      <c r="I287" s="26">
        <f t="shared" si="488"/>
        <v>4322750</v>
      </c>
      <c r="J287" s="56">
        <f t="shared" si="489"/>
        <v>0</v>
      </c>
      <c r="K287" s="57">
        <f t="shared" si="490"/>
        <v>1</v>
      </c>
      <c r="L287" s="31">
        <v>5500000</v>
      </c>
      <c r="M287" s="31">
        <v>5278900</v>
      </c>
      <c r="N287" s="26">
        <v>956150</v>
      </c>
      <c r="O287" s="26">
        <f t="shared" si="514"/>
        <v>5278900</v>
      </c>
      <c r="P287" s="56">
        <f t="shared" si="515"/>
        <v>0</v>
      </c>
      <c r="Q287" s="60">
        <f t="shared" si="491"/>
        <v>1</v>
      </c>
      <c r="R287" s="18"/>
      <c r="S287" s="12" t="s">
        <v>91</v>
      </c>
    </row>
    <row r="288" spans="1:19" ht="18.75" hidden="1" x14ac:dyDescent="0.25">
      <c r="A288" s="13" t="str">
        <f t="shared" si="487"/>
        <v>b</v>
      </c>
      <c r="B288" s="5" t="s">
        <v>2</v>
      </c>
      <c r="C288" s="4" t="s">
        <v>11</v>
      </c>
      <c r="D288" s="25"/>
      <c r="E288" s="25"/>
      <c r="F288" s="25">
        <v>0</v>
      </c>
      <c r="G288" s="25"/>
      <c r="H288" s="25"/>
      <c r="I288" s="26">
        <f t="shared" si="488"/>
        <v>0</v>
      </c>
      <c r="J288" s="26">
        <f t="shared" si="489"/>
        <v>0</v>
      </c>
      <c r="K288" s="27" t="e">
        <f t="shared" si="490"/>
        <v>#DIV/0!</v>
      </c>
      <c r="L288" s="25">
        <v>0</v>
      </c>
      <c r="M288" s="31">
        <v>0</v>
      </c>
      <c r="N288" s="25"/>
      <c r="O288" s="25">
        <f t="shared" si="514"/>
        <v>0</v>
      </c>
      <c r="P288" s="25">
        <f t="shared" si="515"/>
        <v>0</v>
      </c>
      <c r="Q288" s="28" t="e">
        <f t="shared" si="491"/>
        <v>#DIV/0!</v>
      </c>
      <c r="R288" s="17"/>
      <c r="S288" s="12" t="s">
        <v>91</v>
      </c>
    </row>
    <row r="289" spans="1:19" ht="18.75" hidden="1" x14ac:dyDescent="0.25">
      <c r="A289" s="13" t="str">
        <f t="shared" si="487"/>
        <v>b</v>
      </c>
      <c r="B289" s="5" t="s">
        <v>2</v>
      </c>
      <c r="C289" s="4" t="s">
        <v>12</v>
      </c>
      <c r="D289" s="25"/>
      <c r="E289" s="25"/>
      <c r="F289" s="25">
        <v>0</v>
      </c>
      <c r="G289" s="25"/>
      <c r="H289" s="25"/>
      <c r="I289" s="26">
        <f t="shared" si="488"/>
        <v>0</v>
      </c>
      <c r="J289" s="26">
        <f t="shared" si="489"/>
        <v>0</v>
      </c>
      <c r="K289" s="27" t="e">
        <f t="shared" si="490"/>
        <v>#DIV/0!</v>
      </c>
      <c r="L289" s="25">
        <v>0</v>
      </c>
      <c r="M289" s="25">
        <v>0</v>
      </c>
      <c r="N289" s="25"/>
      <c r="O289" s="25">
        <f t="shared" si="514"/>
        <v>0</v>
      </c>
      <c r="P289" s="25">
        <f t="shared" si="515"/>
        <v>0</v>
      </c>
      <c r="Q289" s="28" t="e">
        <f t="shared" si="491"/>
        <v>#DIV/0!</v>
      </c>
      <c r="R289" s="17"/>
      <c r="S289" s="12" t="s">
        <v>91</v>
      </c>
    </row>
    <row r="290" spans="1:19" ht="18.75" hidden="1" x14ac:dyDescent="0.25">
      <c r="A290" s="13" t="str">
        <f t="shared" si="487"/>
        <v>b</v>
      </c>
      <c r="B290" s="5" t="s">
        <v>2</v>
      </c>
      <c r="C290" s="4" t="s">
        <v>13</v>
      </c>
      <c r="D290" s="25"/>
      <c r="E290" s="25"/>
      <c r="F290" s="25">
        <v>0</v>
      </c>
      <c r="G290" s="25"/>
      <c r="H290" s="25"/>
      <c r="I290" s="26">
        <f t="shared" si="488"/>
        <v>0</v>
      </c>
      <c r="J290" s="26">
        <f t="shared" si="489"/>
        <v>0</v>
      </c>
      <c r="K290" s="27" t="e">
        <f t="shared" si="490"/>
        <v>#DIV/0!</v>
      </c>
      <c r="L290" s="25">
        <v>0</v>
      </c>
      <c r="M290" s="25">
        <v>0</v>
      </c>
      <c r="N290" s="25"/>
      <c r="O290" s="25">
        <f t="shared" si="514"/>
        <v>0</v>
      </c>
      <c r="P290" s="25">
        <f t="shared" si="515"/>
        <v>0</v>
      </c>
      <c r="Q290" s="28" t="e">
        <f t="shared" si="491"/>
        <v>#DIV/0!</v>
      </c>
      <c r="R290" s="17"/>
      <c r="S290" s="12" t="s">
        <v>91</v>
      </c>
    </row>
    <row r="291" spans="1:19" ht="18.75" x14ac:dyDescent="0.25">
      <c r="A291" s="13" t="str">
        <f t="shared" si="487"/>
        <v>a</v>
      </c>
      <c r="B291" s="19" t="s">
        <v>125</v>
      </c>
      <c r="C291" s="20" t="s">
        <v>32</v>
      </c>
      <c r="D291" s="26"/>
      <c r="E291" s="26"/>
      <c r="F291" s="26">
        <f t="shared" ref="F291" si="516">F292+F300+F301+F302</f>
        <v>36000</v>
      </c>
      <c r="G291" s="26">
        <f t="shared" ref="G291:H291" si="517">G292+G300+G301+G302</f>
        <v>24000</v>
      </c>
      <c r="H291" s="26">
        <f t="shared" si="517"/>
        <v>12000</v>
      </c>
      <c r="I291" s="26">
        <f t="shared" si="488"/>
        <v>36000</v>
      </c>
      <c r="J291" s="56">
        <f t="shared" si="489"/>
        <v>0</v>
      </c>
      <c r="K291" s="57">
        <f t="shared" si="490"/>
        <v>1</v>
      </c>
      <c r="L291" s="30">
        <f t="shared" ref="L291:M291" si="518">L292+L300+L301+L302</f>
        <v>50000</v>
      </c>
      <c r="M291" s="30">
        <f t="shared" si="518"/>
        <v>48000</v>
      </c>
      <c r="N291" s="26">
        <f t="shared" ref="N291" si="519">N292+N300+N301+N302</f>
        <v>12000</v>
      </c>
      <c r="O291" s="26">
        <f t="shared" ref="O291" si="520">O292+O300+O301+O302</f>
        <v>48000</v>
      </c>
      <c r="P291" s="56">
        <f t="shared" ref="P291" si="521">P292+P300+P301+P302</f>
        <v>0</v>
      </c>
      <c r="Q291" s="60">
        <f t="shared" si="491"/>
        <v>1</v>
      </c>
      <c r="R291" s="18"/>
      <c r="S291" s="12" t="s">
        <v>91</v>
      </c>
    </row>
    <row r="292" spans="1:19" ht="18.75" x14ac:dyDescent="0.25">
      <c r="A292" s="13" t="str">
        <f t="shared" si="487"/>
        <v>a</v>
      </c>
      <c r="B292" s="3" t="s">
        <v>2</v>
      </c>
      <c r="C292" s="4" t="s">
        <v>3</v>
      </c>
      <c r="D292" s="25"/>
      <c r="E292" s="25"/>
      <c r="F292" s="25">
        <f t="shared" ref="F292" si="522">F293+F294+F295+F296+F297+F298+F299</f>
        <v>36000</v>
      </c>
      <c r="G292" s="25">
        <f t="shared" ref="G292:H292" si="523">G293+G294+G295+G296+G297+G298+G299</f>
        <v>24000</v>
      </c>
      <c r="H292" s="25">
        <f t="shared" si="523"/>
        <v>12000</v>
      </c>
      <c r="I292" s="26">
        <f t="shared" si="488"/>
        <v>36000</v>
      </c>
      <c r="J292" s="56">
        <f t="shared" si="489"/>
        <v>0</v>
      </c>
      <c r="K292" s="57">
        <f t="shared" si="490"/>
        <v>1</v>
      </c>
      <c r="L292" s="25">
        <f t="shared" ref="L292:M292" si="524">L293+L294+L295+L296+L297+L298+L299</f>
        <v>50000</v>
      </c>
      <c r="M292" s="25">
        <f t="shared" si="524"/>
        <v>48000</v>
      </c>
      <c r="N292" s="25">
        <f t="shared" ref="N292:P292" si="525">N293+N294+N295+N296+N297+N298+N299</f>
        <v>12000</v>
      </c>
      <c r="O292" s="25">
        <f t="shared" si="525"/>
        <v>48000</v>
      </c>
      <c r="P292" s="58">
        <f t="shared" si="525"/>
        <v>0</v>
      </c>
      <c r="Q292" s="59">
        <f t="shared" si="491"/>
        <v>1</v>
      </c>
      <c r="R292" s="17"/>
      <c r="S292" s="12" t="s">
        <v>91</v>
      </c>
    </row>
    <row r="293" spans="1:19" ht="18.75" hidden="1" x14ac:dyDescent="0.25">
      <c r="A293" s="13" t="str">
        <f t="shared" si="487"/>
        <v>b</v>
      </c>
      <c r="B293" s="5" t="s">
        <v>2</v>
      </c>
      <c r="C293" s="6" t="s">
        <v>4</v>
      </c>
      <c r="D293" s="26"/>
      <c r="E293" s="26"/>
      <c r="F293" s="26">
        <v>0</v>
      </c>
      <c r="G293" s="26"/>
      <c r="H293" s="26"/>
      <c r="I293" s="26">
        <f t="shared" si="488"/>
        <v>0</v>
      </c>
      <c r="J293" s="26">
        <f t="shared" si="489"/>
        <v>0</v>
      </c>
      <c r="K293" s="27" t="e">
        <f t="shared" si="490"/>
        <v>#DIV/0!</v>
      </c>
      <c r="L293" s="31">
        <v>0</v>
      </c>
      <c r="M293" s="31">
        <v>0</v>
      </c>
      <c r="N293" s="26"/>
      <c r="O293" s="26">
        <f t="shared" ref="O293:O302" si="526">I293+N293</f>
        <v>0</v>
      </c>
      <c r="P293" s="26">
        <f t="shared" ref="P293:P302" si="527">M293-O293</f>
        <v>0</v>
      </c>
      <c r="Q293" s="29" t="e">
        <f t="shared" si="491"/>
        <v>#DIV/0!</v>
      </c>
      <c r="R293" s="18"/>
      <c r="S293" s="12" t="s">
        <v>91</v>
      </c>
    </row>
    <row r="294" spans="1:19" ht="18.75" hidden="1" x14ac:dyDescent="0.25">
      <c r="A294" s="13" t="str">
        <f t="shared" si="487"/>
        <v>b</v>
      </c>
      <c r="B294" s="5" t="s">
        <v>2</v>
      </c>
      <c r="C294" s="6" t="s">
        <v>5</v>
      </c>
      <c r="D294" s="26"/>
      <c r="E294" s="26"/>
      <c r="F294" s="26">
        <v>0</v>
      </c>
      <c r="G294" s="26"/>
      <c r="H294" s="26"/>
      <c r="I294" s="26">
        <f t="shared" si="488"/>
        <v>0</v>
      </c>
      <c r="J294" s="26">
        <f t="shared" si="489"/>
        <v>0</v>
      </c>
      <c r="K294" s="27" t="e">
        <f t="shared" si="490"/>
        <v>#DIV/0!</v>
      </c>
      <c r="L294" s="31">
        <v>0</v>
      </c>
      <c r="M294" s="31">
        <v>0</v>
      </c>
      <c r="N294" s="26"/>
      <c r="O294" s="26">
        <f t="shared" si="526"/>
        <v>0</v>
      </c>
      <c r="P294" s="26">
        <f t="shared" si="527"/>
        <v>0</v>
      </c>
      <c r="Q294" s="29" t="e">
        <f t="shared" si="491"/>
        <v>#DIV/0!</v>
      </c>
      <c r="R294" s="18"/>
      <c r="S294" s="12" t="s">
        <v>91</v>
      </c>
    </row>
    <row r="295" spans="1:19" ht="18.75" hidden="1" x14ac:dyDescent="0.25">
      <c r="A295" s="13" t="str">
        <f t="shared" si="487"/>
        <v>b</v>
      </c>
      <c r="B295" s="5" t="s">
        <v>2</v>
      </c>
      <c r="C295" s="6" t="s">
        <v>6</v>
      </c>
      <c r="D295" s="26"/>
      <c r="E295" s="26"/>
      <c r="F295" s="26">
        <v>0</v>
      </c>
      <c r="G295" s="26"/>
      <c r="H295" s="26"/>
      <c r="I295" s="26">
        <f t="shared" si="488"/>
        <v>0</v>
      </c>
      <c r="J295" s="26">
        <f t="shared" si="489"/>
        <v>0</v>
      </c>
      <c r="K295" s="27" t="e">
        <f t="shared" si="490"/>
        <v>#DIV/0!</v>
      </c>
      <c r="L295" s="31">
        <v>0</v>
      </c>
      <c r="M295" s="31">
        <v>0</v>
      </c>
      <c r="N295" s="26"/>
      <c r="O295" s="26">
        <f t="shared" si="526"/>
        <v>0</v>
      </c>
      <c r="P295" s="26">
        <f t="shared" si="527"/>
        <v>0</v>
      </c>
      <c r="Q295" s="29" t="e">
        <f t="shared" si="491"/>
        <v>#DIV/0!</v>
      </c>
      <c r="R295" s="18"/>
      <c r="S295" s="12" t="s">
        <v>91</v>
      </c>
    </row>
    <row r="296" spans="1:19" ht="18.75" hidden="1" x14ac:dyDescent="0.25">
      <c r="A296" s="13" t="str">
        <f t="shared" si="487"/>
        <v>b</v>
      </c>
      <c r="B296" s="5" t="s">
        <v>2</v>
      </c>
      <c r="C296" s="7" t="s">
        <v>7</v>
      </c>
      <c r="D296" s="26"/>
      <c r="E296" s="26"/>
      <c r="F296" s="26">
        <v>0</v>
      </c>
      <c r="G296" s="26"/>
      <c r="H296" s="26"/>
      <c r="I296" s="26">
        <f t="shared" si="488"/>
        <v>0</v>
      </c>
      <c r="J296" s="26">
        <f t="shared" si="489"/>
        <v>0</v>
      </c>
      <c r="K296" s="27" t="e">
        <f t="shared" si="490"/>
        <v>#DIV/0!</v>
      </c>
      <c r="L296" s="31">
        <v>0</v>
      </c>
      <c r="M296" s="31">
        <v>0</v>
      </c>
      <c r="N296" s="26"/>
      <c r="O296" s="26">
        <f t="shared" si="526"/>
        <v>0</v>
      </c>
      <c r="P296" s="26">
        <f t="shared" si="527"/>
        <v>0</v>
      </c>
      <c r="Q296" s="29" t="e">
        <f t="shared" si="491"/>
        <v>#DIV/0!</v>
      </c>
      <c r="R296" s="18"/>
      <c r="S296" s="12" t="s">
        <v>91</v>
      </c>
    </row>
    <row r="297" spans="1:19" ht="18.75" hidden="1" x14ac:dyDescent="0.25">
      <c r="A297" s="13" t="str">
        <f t="shared" si="487"/>
        <v>b</v>
      </c>
      <c r="B297" s="5" t="s">
        <v>2</v>
      </c>
      <c r="C297" s="7" t="s">
        <v>8</v>
      </c>
      <c r="D297" s="26"/>
      <c r="E297" s="26"/>
      <c r="F297" s="26">
        <v>0</v>
      </c>
      <c r="G297" s="26"/>
      <c r="H297" s="26"/>
      <c r="I297" s="26">
        <f t="shared" si="488"/>
        <v>0</v>
      </c>
      <c r="J297" s="26">
        <f t="shared" si="489"/>
        <v>0</v>
      </c>
      <c r="K297" s="27" t="e">
        <f t="shared" si="490"/>
        <v>#DIV/0!</v>
      </c>
      <c r="L297" s="31">
        <v>0</v>
      </c>
      <c r="M297" s="31">
        <v>0</v>
      </c>
      <c r="N297" s="26"/>
      <c r="O297" s="26">
        <f t="shared" si="526"/>
        <v>0</v>
      </c>
      <c r="P297" s="26">
        <f t="shared" si="527"/>
        <v>0</v>
      </c>
      <c r="Q297" s="29" t="e">
        <f t="shared" si="491"/>
        <v>#DIV/0!</v>
      </c>
      <c r="R297" s="18"/>
      <c r="S297" s="12" t="s">
        <v>91</v>
      </c>
    </row>
    <row r="298" spans="1:19" ht="18.75" x14ac:dyDescent="0.25">
      <c r="A298" s="13" t="str">
        <f t="shared" si="487"/>
        <v>a</v>
      </c>
      <c r="B298" s="5" t="s">
        <v>2</v>
      </c>
      <c r="C298" s="7" t="s">
        <v>9</v>
      </c>
      <c r="D298" s="26"/>
      <c r="E298" s="26"/>
      <c r="F298" s="26">
        <v>36000</v>
      </c>
      <c r="G298" s="26">
        <v>24000</v>
      </c>
      <c r="H298" s="26">
        <v>12000</v>
      </c>
      <c r="I298" s="26">
        <f t="shared" si="488"/>
        <v>36000</v>
      </c>
      <c r="J298" s="56">
        <f t="shared" si="489"/>
        <v>0</v>
      </c>
      <c r="K298" s="57">
        <f t="shared" si="490"/>
        <v>1</v>
      </c>
      <c r="L298" s="31">
        <v>50000</v>
      </c>
      <c r="M298" s="31">
        <v>48000</v>
      </c>
      <c r="N298" s="26">
        <v>12000</v>
      </c>
      <c r="O298" s="26">
        <f t="shared" si="526"/>
        <v>48000</v>
      </c>
      <c r="P298" s="56">
        <f t="shared" si="527"/>
        <v>0</v>
      </c>
      <c r="Q298" s="60">
        <f t="shared" si="491"/>
        <v>1</v>
      </c>
      <c r="R298" s="18"/>
      <c r="S298" s="12" t="s">
        <v>91</v>
      </c>
    </row>
    <row r="299" spans="1:19" ht="18.75" hidden="1" x14ac:dyDescent="0.25">
      <c r="A299" s="13" t="str">
        <f t="shared" si="487"/>
        <v>b</v>
      </c>
      <c r="B299" s="5" t="s">
        <v>2</v>
      </c>
      <c r="C299" s="7" t="s">
        <v>10</v>
      </c>
      <c r="D299" s="26"/>
      <c r="E299" s="26"/>
      <c r="F299" s="26">
        <v>0</v>
      </c>
      <c r="G299" s="26"/>
      <c r="H299" s="26"/>
      <c r="I299" s="26">
        <f t="shared" si="488"/>
        <v>0</v>
      </c>
      <c r="J299" s="26">
        <f t="shared" si="489"/>
        <v>0</v>
      </c>
      <c r="K299" s="27" t="e">
        <f t="shared" si="490"/>
        <v>#DIV/0!</v>
      </c>
      <c r="L299" s="31">
        <v>0</v>
      </c>
      <c r="M299" s="31">
        <v>0</v>
      </c>
      <c r="N299" s="26"/>
      <c r="O299" s="26">
        <f t="shared" si="526"/>
        <v>0</v>
      </c>
      <c r="P299" s="26">
        <f t="shared" si="527"/>
        <v>0</v>
      </c>
      <c r="Q299" s="29" t="e">
        <f t="shared" si="491"/>
        <v>#DIV/0!</v>
      </c>
      <c r="R299" s="18"/>
      <c r="S299" s="12" t="s">
        <v>91</v>
      </c>
    </row>
    <row r="300" spans="1:19" ht="18.75" hidden="1" x14ac:dyDescent="0.25">
      <c r="A300" s="13" t="str">
        <f t="shared" si="487"/>
        <v>b</v>
      </c>
      <c r="B300" s="5" t="s">
        <v>2</v>
      </c>
      <c r="C300" s="4" t="s">
        <v>11</v>
      </c>
      <c r="D300" s="25"/>
      <c r="E300" s="25"/>
      <c r="F300" s="25">
        <v>0</v>
      </c>
      <c r="G300" s="25"/>
      <c r="H300" s="25"/>
      <c r="I300" s="26">
        <f t="shared" si="488"/>
        <v>0</v>
      </c>
      <c r="J300" s="26">
        <f t="shared" si="489"/>
        <v>0</v>
      </c>
      <c r="K300" s="27" t="e">
        <f t="shared" si="490"/>
        <v>#DIV/0!</v>
      </c>
      <c r="L300" s="25">
        <v>0</v>
      </c>
      <c r="M300" s="25">
        <v>0</v>
      </c>
      <c r="N300" s="25"/>
      <c r="O300" s="25">
        <f t="shared" si="526"/>
        <v>0</v>
      </c>
      <c r="P300" s="25">
        <f t="shared" si="527"/>
        <v>0</v>
      </c>
      <c r="Q300" s="28" t="e">
        <f t="shared" si="491"/>
        <v>#DIV/0!</v>
      </c>
      <c r="R300" s="17"/>
      <c r="S300" s="12" t="s">
        <v>91</v>
      </c>
    </row>
    <row r="301" spans="1:19" ht="18.75" hidden="1" x14ac:dyDescent="0.25">
      <c r="A301" s="13" t="str">
        <f t="shared" si="487"/>
        <v>b</v>
      </c>
      <c r="B301" s="5" t="s">
        <v>2</v>
      </c>
      <c r="C301" s="4" t="s">
        <v>12</v>
      </c>
      <c r="D301" s="25"/>
      <c r="E301" s="25"/>
      <c r="F301" s="25">
        <v>0</v>
      </c>
      <c r="G301" s="25"/>
      <c r="H301" s="25"/>
      <c r="I301" s="26">
        <f t="shared" si="488"/>
        <v>0</v>
      </c>
      <c r="J301" s="26">
        <f t="shared" si="489"/>
        <v>0</v>
      </c>
      <c r="K301" s="27" t="e">
        <f t="shared" si="490"/>
        <v>#DIV/0!</v>
      </c>
      <c r="L301" s="25">
        <v>0</v>
      </c>
      <c r="M301" s="25">
        <v>0</v>
      </c>
      <c r="N301" s="25"/>
      <c r="O301" s="25">
        <f t="shared" si="526"/>
        <v>0</v>
      </c>
      <c r="P301" s="25">
        <f t="shared" si="527"/>
        <v>0</v>
      </c>
      <c r="Q301" s="28" t="e">
        <f t="shared" si="491"/>
        <v>#DIV/0!</v>
      </c>
      <c r="R301" s="17"/>
      <c r="S301" s="12" t="s">
        <v>91</v>
      </c>
    </row>
    <row r="302" spans="1:19" ht="18.75" hidden="1" x14ac:dyDescent="0.25">
      <c r="A302" s="13" t="str">
        <f t="shared" si="487"/>
        <v>b</v>
      </c>
      <c r="B302" s="5" t="s">
        <v>2</v>
      </c>
      <c r="C302" s="4" t="s">
        <v>13</v>
      </c>
      <c r="D302" s="25"/>
      <c r="E302" s="25"/>
      <c r="F302" s="25">
        <v>0</v>
      </c>
      <c r="G302" s="25"/>
      <c r="H302" s="25"/>
      <c r="I302" s="26">
        <f t="shared" si="488"/>
        <v>0</v>
      </c>
      <c r="J302" s="26">
        <f t="shared" si="489"/>
        <v>0</v>
      </c>
      <c r="K302" s="27" t="e">
        <f t="shared" si="490"/>
        <v>#DIV/0!</v>
      </c>
      <c r="L302" s="25">
        <v>0</v>
      </c>
      <c r="M302" s="25">
        <v>0</v>
      </c>
      <c r="N302" s="25"/>
      <c r="O302" s="25">
        <f t="shared" si="526"/>
        <v>0</v>
      </c>
      <c r="P302" s="25">
        <f t="shared" si="527"/>
        <v>0</v>
      </c>
      <c r="Q302" s="28" t="e">
        <f t="shared" si="491"/>
        <v>#DIV/0!</v>
      </c>
      <c r="R302" s="17"/>
      <c r="S302" s="12" t="s">
        <v>91</v>
      </c>
    </row>
    <row r="303" spans="1:19" ht="36" x14ac:dyDescent="0.25">
      <c r="A303" s="13" t="str">
        <f t="shared" si="487"/>
        <v>a</v>
      </c>
      <c r="B303" s="19" t="s">
        <v>126</v>
      </c>
      <c r="C303" s="20" t="s">
        <v>33</v>
      </c>
      <c r="D303" s="26"/>
      <c r="E303" s="26"/>
      <c r="F303" s="26">
        <f t="shared" ref="F303" si="528">F304+F312+F313+F314</f>
        <v>334350</v>
      </c>
      <c r="G303" s="26">
        <f t="shared" ref="G303:H303" si="529">G304+G312+G313+G314</f>
        <v>209449</v>
      </c>
      <c r="H303" s="26">
        <f t="shared" si="529"/>
        <v>124901</v>
      </c>
      <c r="I303" s="26">
        <f t="shared" si="488"/>
        <v>334350</v>
      </c>
      <c r="J303" s="56">
        <f t="shared" si="489"/>
        <v>0</v>
      </c>
      <c r="K303" s="57">
        <f t="shared" si="490"/>
        <v>1</v>
      </c>
      <c r="L303" s="30">
        <f t="shared" ref="L303:M303" si="530">L304+L312+L313+L314</f>
        <v>380000</v>
      </c>
      <c r="M303" s="30">
        <f t="shared" si="530"/>
        <v>450000</v>
      </c>
      <c r="N303" s="26">
        <f t="shared" ref="N303" si="531">N304+N312+N313+N314</f>
        <v>115650</v>
      </c>
      <c r="O303" s="26">
        <f t="shared" ref="O303" si="532">O304+O312+O313+O314</f>
        <v>450000</v>
      </c>
      <c r="P303" s="56">
        <f t="shared" ref="P303" si="533">P304+P312+P313+P314</f>
        <v>0</v>
      </c>
      <c r="Q303" s="60">
        <f t="shared" si="491"/>
        <v>1</v>
      </c>
      <c r="R303" s="18"/>
      <c r="S303" s="12" t="s">
        <v>91</v>
      </c>
    </row>
    <row r="304" spans="1:19" ht="18.75" x14ac:dyDescent="0.25">
      <c r="A304" s="13" t="str">
        <f t="shared" si="487"/>
        <v>a</v>
      </c>
      <c r="B304" s="3" t="s">
        <v>2</v>
      </c>
      <c r="C304" s="4" t="s">
        <v>3</v>
      </c>
      <c r="D304" s="25"/>
      <c r="E304" s="25"/>
      <c r="F304" s="25">
        <f t="shared" ref="F304" si="534">F305+F306+F307+F308+F309+F310+F311</f>
        <v>334350</v>
      </c>
      <c r="G304" s="25">
        <f t="shared" ref="G304:H304" si="535">G305+G306+G307+G308+G309+G310+G311</f>
        <v>209449</v>
      </c>
      <c r="H304" s="25">
        <f t="shared" si="535"/>
        <v>124901</v>
      </c>
      <c r="I304" s="26">
        <f t="shared" si="488"/>
        <v>334350</v>
      </c>
      <c r="J304" s="56">
        <f t="shared" si="489"/>
        <v>0</v>
      </c>
      <c r="K304" s="57">
        <f t="shared" si="490"/>
        <v>1</v>
      </c>
      <c r="L304" s="25">
        <f t="shared" ref="L304:M304" si="536">L305+L306+L307+L308+L309+L310+L311</f>
        <v>380000</v>
      </c>
      <c r="M304" s="25">
        <f t="shared" si="536"/>
        <v>450000</v>
      </c>
      <c r="N304" s="25">
        <f t="shared" ref="N304:P304" si="537">N305+N306+N307+N308+N309+N310+N311</f>
        <v>115650</v>
      </c>
      <c r="O304" s="25">
        <f t="shared" si="537"/>
        <v>450000</v>
      </c>
      <c r="P304" s="58">
        <f t="shared" si="537"/>
        <v>0</v>
      </c>
      <c r="Q304" s="59">
        <f t="shared" si="491"/>
        <v>1</v>
      </c>
      <c r="R304" s="17"/>
      <c r="S304" s="12" t="s">
        <v>91</v>
      </c>
    </row>
    <row r="305" spans="1:19" ht="18.75" hidden="1" x14ac:dyDescent="0.25">
      <c r="A305" s="13" t="str">
        <f t="shared" si="487"/>
        <v>b</v>
      </c>
      <c r="B305" s="5" t="s">
        <v>2</v>
      </c>
      <c r="C305" s="6" t="s">
        <v>4</v>
      </c>
      <c r="D305" s="26"/>
      <c r="E305" s="26"/>
      <c r="F305" s="26">
        <v>0</v>
      </c>
      <c r="G305" s="26"/>
      <c r="H305" s="26"/>
      <c r="I305" s="26">
        <f t="shared" si="488"/>
        <v>0</v>
      </c>
      <c r="J305" s="26">
        <f t="shared" si="489"/>
        <v>0</v>
      </c>
      <c r="K305" s="27" t="e">
        <f t="shared" si="490"/>
        <v>#DIV/0!</v>
      </c>
      <c r="L305" s="31">
        <v>0</v>
      </c>
      <c r="M305" s="31">
        <v>0</v>
      </c>
      <c r="N305" s="26"/>
      <c r="O305" s="26">
        <f t="shared" ref="O305:O314" si="538">I305+N305</f>
        <v>0</v>
      </c>
      <c r="P305" s="26">
        <f t="shared" ref="P305:P314" si="539">M305-O305</f>
        <v>0</v>
      </c>
      <c r="Q305" s="29" t="e">
        <f t="shared" si="491"/>
        <v>#DIV/0!</v>
      </c>
      <c r="R305" s="18"/>
      <c r="S305" s="12" t="s">
        <v>91</v>
      </c>
    </row>
    <row r="306" spans="1:19" ht="18.75" hidden="1" x14ac:dyDescent="0.25">
      <c r="A306" s="13" t="str">
        <f t="shared" si="487"/>
        <v>b</v>
      </c>
      <c r="B306" s="5" t="s">
        <v>2</v>
      </c>
      <c r="C306" s="6" t="s">
        <v>5</v>
      </c>
      <c r="D306" s="26"/>
      <c r="E306" s="26"/>
      <c r="F306" s="26">
        <v>0</v>
      </c>
      <c r="G306" s="26"/>
      <c r="H306" s="26"/>
      <c r="I306" s="26">
        <f t="shared" si="488"/>
        <v>0</v>
      </c>
      <c r="J306" s="26">
        <f t="shared" si="489"/>
        <v>0</v>
      </c>
      <c r="K306" s="27" t="e">
        <f t="shared" si="490"/>
        <v>#DIV/0!</v>
      </c>
      <c r="L306" s="31">
        <v>0</v>
      </c>
      <c r="M306" s="31">
        <v>0</v>
      </c>
      <c r="N306" s="26"/>
      <c r="O306" s="26">
        <f t="shared" si="538"/>
        <v>0</v>
      </c>
      <c r="P306" s="26">
        <f t="shared" si="539"/>
        <v>0</v>
      </c>
      <c r="Q306" s="29" t="e">
        <f t="shared" si="491"/>
        <v>#DIV/0!</v>
      </c>
      <c r="R306" s="18"/>
      <c r="S306" s="12" t="s">
        <v>91</v>
      </c>
    </row>
    <row r="307" spans="1:19" ht="18.75" hidden="1" x14ac:dyDescent="0.25">
      <c r="A307" s="13" t="str">
        <f t="shared" si="487"/>
        <v>b</v>
      </c>
      <c r="B307" s="5" t="s">
        <v>2</v>
      </c>
      <c r="C307" s="6" t="s">
        <v>6</v>
      </c>
      <c r="D307" s="26"/>
      <c r="E307" s="26"/>
      <c r="F307" s="26">
        <v>0</v>
      </c>
      <c r="G307" s="26"/>
      <c r="H307" s="26"/>
      <c r="I307" s="26">
        <f t="shared" si="488"/>
        <v>0</v>
      </c>
      <c r="J307" s="26">
        <f t="shared" si="489"/>
        <v>0</v>
      </c>
      <c r="K307" s="27" t="e">
        <f t="shared" si="490"/>
        <v>#DIV/0!</v>
      </c>
      <c r="L307" s="31">
        <v>0</v>
      </c>
      <c r="M307" s="31">
        <v>0</v>
      </c>
      <c r="N307" s="26"/>
      <c r="O307" s="26">
        <f t="shared" si="538"/>
        <v>0</v>
      </c>
      <c r="P307" s="26">
        <f t="shared" si="539"/>
        <v>0</v>
      </c>
      <c r="Q307" s="29" t="e">
        <f t="shared" si="491"/>
        <v>#DIV/0!</v>
      </c>
      <c r="R307" s="18"/>
      <c r="S307" s="12" t="s">
        <v>91</v>
      </c>
    </row>
    <row r="308" spans="1:19" ht="18.75" hidden="1" x14ac:dyDescent="0.25">
      <c r="A308" s="13" t="str">
        <f t="shared" si="487"/>
        <v>b</v>
      </c>
      <c r="B308" s="5" t="s">
        <v>2</v>
      </c>
      <c r="C308" s="7" t="s">
        <v>7</v>
      </c>
      <c r="D308" s="26"/>
      <c r="E308" s="26"/>
      <c r="F308" s="26">
        <v>0</v>
      </c>
      <c r="G308" s="26"/>
      <c r="H308" s="26"/>
      <c r="I308" s="26">
        <f t="shared" si="488"/>
        <v>0</v>
      </c>
      <c r="J308" s="26">
        <f t="shared" si="489"/>
        <v>0</v>
      </c>
      <c r="K308" s="27" t="e">
        <f t="shared" si="490"/>
        <v>#DIV/0!</v>
      </c>
      <c r="L308" s="31">
        <v>0</v>
      </c>
      <c r="M308" s="31">
        <v>0</v>
      </c>
      <c r="N308" s="26"/>
      <c r="O308" s="26">
        <f t="shared" si="538"/>
        <v>0</v>
      </c>
      <c r="P308" s="26">
        <f t="shared" si="539"/>
        <v>0</v>
      </c>
      <c r="Q308" s="29" t="e">
        <f t="shared" si="491"/>
        <v>#DIV/0!</v>
      </c>
      <c r="R308" s="18"/>
      <c r="S308" s="12" t="s">
        <v>91</v>
      </c>
    </row>
    <row r="309" spans="1:19" ht="18.75" hidden="1" x14ac:dyDescent="0.25">
      <c r="A309" s="13" t="str">
        <f t="shared" si="487"/>
        <v>b</v>
      </c>
      <c r="B309" s="5" t="s">
        <v>2</v>
      </c>
      <c r="C309" s="7" t="s">
        <v>8</v>
      </c>
      <c r="D309" s="26"/>
      <c r="E309" s="26"/>
      <c r="F309" s="26">
        <v>0</v>
      </c>
      <c r="G309" s="26"/>
      <c r="H309" s="26"/>
      <c r="I309" s="26">
        <f t="shared" si="488"/>
        <v>0</v>
      </c>
      <c r="J309" s="26">
        <f t="shared" si="489"/>
        <v>0</v>
      </c>
      <c r="K309" s="27" t="e">
        <f t="shared" si="490"/>
        <v>#DIV/0!</v>
      </c>
      <c r="L309" s="31">
        <v>0</v>
      </c>
      <c r="M309" s="31">
        <v>0</v>
      </c>
      <c r="N309" s="26"/>
      <c r="O309" s="26">
        <f t="shared" si="538"/>
        <v>0</v>
      </c>
      <c r="P309" s="26">
        <f t="shared" si="539"/>
        <v>0</v>
      </c>
      <c r="Q309" s="29" t="e">
        <f t="shared" si="491"/>
        <v>#DIV/0!</v>
      </c>
      <c r="R309" s="18"/>
      <c r="S309" s="12" t="s">
        <v>91</v>
      </c>
    </row>
    <row r="310" spans="1:19" ht="18.75" x14ac:dyDescent="0.25">
      <c r="A310" s="13" t="str">
        <f t="shared" si="487"/>
        <v>a</v>
      </c>
      <c r="B310" s="5" t="s">
        <v>2</v>
      </c>
      <c r="C310" s="7" t="s">
        <v>9</v>
      </c>
      <c r="D310" s="26"/>
      <c r="E310" s="26"/>
      <c r="F310" s="26">
        <v>334350</v>
      </c>
      <c r="G310" s="26">
        <v>209449</v>
      </c>
      <c r="H310" s="26">
        <v>124901</v>
      </c>
      <c r="I310" s="26">
        <f t="shared" si="488"/>
        <v>334350</v>
      </c>
      <c r="J310" s="56">
        <f t="shared" si="489"/>
        <v>0</v>
      </c>
      <c r="K310" s="57">
        <f t="shared" si="490"/>
        <v>1</v>
      </c>
      <c r="L310" s="31">
        <v>380000</v>
      </c>
      <c r="M310" s="31">
        <v>450000</v>
      </c>
      <c r="N310" s="26">
        <v>115650</v>
      </c>
      <c r="O310" s="26">
        <f t="shared" si="538"/>
        <v>450000</v>
      </c>
      <c r="P310" s="56">
        <f t="shared" si="539"/>
        <v>0</v>
      </c>
      <c r="Q310" s="60">
        <f t="shared" si="491"/>
        <v>1</v>
      </c>
      <c r="R310" s="18"/>
      <c r="S310" s="12" t="s">
        <v>91</v>
      </c>
    </row>
    <row r="311" spans="1:19" ht="18.75" hidden="1" x14ac:dyDescent="0.25">
      <c r="A311" s="13" t="str">
        <f t="shared" si="487"/>
        <v>b</v>
      </c>
      <c r="B311" s="5" t="s">
        <v>2</v>
      </c>
      <c r="C311" s="7" t="s">
        <v>10</v>
      </c>
      <c r="D311" s="26"/>
      <c r="E311" s="26"/>
      <c r="F311" s="26"/>
      <c r="G311" s="26"/>
      <c r="H311" s="26"/>
      <c r="I311" s="26">
        <f t="shared" si="488"/>
        <v>0</v>
      </c>
      <c r="J311" s="26">
        <f t="shared" si="489"/>
        <v>0</v>
      </c>
      <c r="K311" s="27" t="e">
        <f t="shared" si="490"/>
        <v>#DIV/0!</v>
      </c>
      <c r="L311" s="31">
        <v>0</v>
      </c>
      <c r="M311" s="31">
        <v>0</v>
      </c>
      <c r="N311" s="26"/>
      <c r="O311" s="26">
        <f t="shared" si="538"/>
        <v>0</v>
      </c>
      <c r="P311" s="26">
        <f t="shared" si="539"/>
        <v>0</v>
      </c>
      <c r="Q311" s="29" t="e">
        <f t="shared" si="491"/>
        <v>#DIV/0!</v>
      </c>
      <c r="R311" s="18"/>
      <c r="S311" s="12" t="s">
        <v>91</v>
      </c>
    </row>
    <row r="312" spans="1:19" ht="18.75" hidden="1" x14ac:dyDescent="0.25">
      <c r="A312" s="13" t="str">
        <f t="shared" si="487"/>
        <v>b</v>
      </c>
      <c r="B312" s="5" t="s">
        <v>2</v>
      </c>
      <c r="C312" s="4" t="s">
        <v>11</v>
      </c>
      <c r="D312" s="25"/>
      <c r="E312" s="25"/>
      <c r="F312" s="25">
        <v>0</v>
      </c>
      <c r="G312" s="25"/>
      <c r="H312" s="25"/>
      <c r="I312" s="26">
        <f t="shared" si="488"/>
        <v>0</v>
      </c>
      <c r="J312" s="26">
        <f t="shared" si="489"/>
        <v>0</v>
      </c>
      <c r="K312" s="27" t="e">
        <f t="shared" si="490"/>
        <v>#DIV/0!</v>
      </c>
      <c r="L312" s="25">
        <v>0</v>
      </c>
      <c r="M312" s="25">
        <v>0</v>
      </c>
      <c r="N312" s="25"/>
      <c r="O312" s="25">
        <f t="shared" si="538"/>
        <v>0</v>
      </c>
      <c r="P312" s="25">
        <f t="shared" si="539"/>
        <v>0</v>
      </c>
      <c r="Q312" s="28" t="e">
        <f t="shared" si="491"/>
        <v>#DIV/0!</v>
      </c>
      <c r="R312" s="17"/>
      <c r="S312" s="12" t="s">
        <v>91</v>
      </c>
    </row>
    <row r="313" spans="1:19" ht="18.75" hidden="1" x14ac:dyDescent="0.25">
      <c r="A313" s="13" t="str">
        <f t="shared" si="487"/>
        <v>b</v>
      </c>
      <c r="B313" s="5" t="s">
        <v>2</v>
      </c>
      <c r="C313" s="4" t="s">
        <v>12</v>
      </c>
      <c r="D313" s="25"/>
      <c r="E313" s="25"/>
      <c r="F313" s="25">
        <v>0</v>
      </c>
      <c r="G313" s="25"/>
      <c r="H313" s="25"/>
      <c r="I313" s="26">
        <f t="shared" si="488"/>
        <v>0</v>
      </c>
      <c r="J313" s="26">
        <f t="shared" si="489"/>
        <v>0</v>
      </c>
      <c r="K313" s="27" t="e">
        <f t="shared" si="490"/>
        <v>#DIV/0!</v>
      </c>
      <c r="L313" s="25">
        <v>0</v>
      </c>
      <c r="M313" s="25">
        <v>0</v>
      </c>
      <c r="N313" s="25"/>
      <c r="O313" s="25">
        <f t="shared" si="538"/>
        <v>0</v>
      </c>
      <c r="P313" s="25">
        <f t="shared" si="539"/>
        <v>0</v>
      </c>
      <c r="Q313" s="28" t="e">
        <f t="shared" si="491"/>
        <v>#DIV/0!</v>
      </c>
      <c r="R313" s="17"/>
      <c r="S313" s="12" t="s">
        <v>91</v>
      </c>
    </row>
    <row r="314" spans="1:19" ht="18.75" hidden="1" x14ac:dyDescent="0.25">
      <c r="A314" s="13" t="str">
        <f t="shared" si="487"/>
        <v>b</v>
      </c>
      <c r="B314" s="5" t="s">
        <v>2</v>
      </c>
      <c r="C314" s="4" t="s">
        <v>13</v>
      </c>
      <c r="D314" s="25"/>
      <c r="E314" s="25"/>
      <c r="F314" s="25">
        <v>0</v>
      </c>
      <c r="G314" s="25"/>
      <c r="H314" s="25"/>
      <c r="I314" s="26">
        <f t="shared" si="488"/>
        <v>0</v>
      </c>
      <c r="J314" s="26">
        <f t="shared" si="489"/>
        <v>0</v>
      </c>
      <c r="K314" s="27" t="e">
        <f t="shared" si="490"/>
        <v>#DIV/0!</v>
      </c>
      <c r="L314" s="25">
        <v>0</v>
      </c>
      <c r="M314" s="25">
        <v>0</v>
      </c>
      <c r="N314" s="25"/>
      <c r="O314" s="25">
        <f t="shared" si="538"/>
        <v>0</v>
      </c>
      <c r="P314" s="25">
        <f t="shared" si="539"/>
        <v>0</v>
      </c>
      <c r="Q314" s="28" t="e">
        <f t="shared" si="491"/>
        <v>#DIV/0!</v>
      </c>
      <c r="R314" s="17"/>
      <c r="S314" s="12" t="s">
        <v>91</v>
      </c>
    </row>
    <row r="315" spans="1:19" ht="36" customHeight="1" x14ac:dyDescent="0.25">
      <c r="A315" s="13" t="str">
        <f t="shared" si="487"/>
        <v>a</v>
      </c>
      <c r="B315" s="19" t="s">
        <v>127</v>
      </c>
      <c r="C315" s="20" t="s">
        <v>34</v>
      </c>
      <c r="D315" s="26"/>
      <c r="E315" s="26"/>
      <c r="F315" s="26">
        <f t="shared" ref="F315" si="540">F316+F324+F325+F326</f>
        <v>6891700</v>
      </c>
      <c r="G315" s="26">
        <f t="shared" ref="G315:H315" si="541">G316+G324+G325+G326</f>
        <v>4494602</v>
      </c>
      <c r="H315" s="26">
        <f t="shared" si="541"/>
        <v>2397098</v>
      </c>
      <c r="I315" s="26">
        <f t="shared" si="488"/>
        <v>6891700</v>
      </c>
      <c r="J315" s="56">
        <f t="shared" si="489"/>
        <v>0</v>
      </c>
      <c r="K315" s="57">
        <f t="shared" si="490"/>
        <v>1</v>
      </c>
      <c r="L315" s="30">
        <f t="shared" ref="L315:M315" si="542">L316+L324+L325+L326</f>
        <v>9200000</v>
      </c>
      <c r="M315" s="30">
        <f t="shared" si="542"/>
        <v>9585000</v>
      </c>
      <c r="N315" s="26">
        <f t="shared" ref="N315" si="543">N316+N324+N325+N326</f>
        <v>2693300</v>
      </c>
      <c r="O315" s="26">
        <f t="shared" ref="O315" si="544">O316+O324+O325+O326</f>
        <v>9585000</v>
      </c>
      <c r="P315" s="56">
        <f t="shared" ref="P315" si="545">P316+P324+P325+P326</f>
        <v>0</v>
      </c>
      <c r="Q315" s="60">
        <f t="shared" si="491"/>
        <v>1</v>
      </c>
      <c r="R315" s="18"/>
      <c r="S315" s="12" t="s">
        <v>91</v>
      </c>
    </row>
    <row r="316" spans="1:19" ht="18.75" x14ac:dyDescent="0.25">
      <c r="A316" s="13" t="str">
        <f t="shared" si="487"/>
        <v>a</v>
      </c>
      <c r="B316" s="3" t="s">
        <v>2</v>
      </c>
      <c r="C316" s="4" t="s">
        <v>3</v>
      </c>
      <c r="D316" s="25"/>
      <c r="E316" s="25"/>
      <c r="F316" s="25">
        <f t="shared" ref="F316" si="546">F317+F318+F319+F320+F321+F322+F323</f>
        <v>6891700</v>
      </c>
      <c r="G316" s="25">
        <f t="shared" ref="G316:H316" si="547">G317+G318+G319+G320+G321+G322+G323</f>
        <v>4494602</v>
      </c>
      <c r="H316" s="25">
        <f t="shared" si="547"/>
        <v>2397098</v>
      </c>
      <c r="I316" s="26">
        <f t="shared" si="488"/>
        <v>6891700</v>
      </c>
      <c r="J316" s="56">
        <f t="shared" si="489"/>
        <v>0</v>
      </c>
      <c r="K316" s="57">
        <f t="shared" si="490"/>
        <v>1</v>
      </c>
      <c r="L316" s="25">
        <f t="shared" ref="L316:M316" si="548">L317+L318+L319+L320+L321+L322+L323</f>
        <v>9200000</v>
      </c>
      <c r="M316" s="25">
        <f t="shared" si="548"/>
        <v>9585000</v>
      </c>
      <c r="N316" s="25">
        <f t="shared" ref="N316:P316" si="549">N317+N318+N319+N320+N321+N322+N323</f>
        <v>2693300</v>
      </c>
      <c r="O316" s="25">
        <f t="shared" si="549"/>
        <v>9585000</v>
      </c>
      <c r="P316" s="58">
        <f t="shared" si="549"/>
        <v>0</v>
      </c>
      <c r="Q316" s="59">
        <f t="shared" si="491"/>
        <v>1</v>
      </c>
      <c r="R316" s="17"/>
      <c r="S316" s="12" t="s">
        <v>91</v>
      </c>
    </row>
    <row r="317" spans="1:19" ht="18.75" hidden="1" x14ac:dyDescent="0.25">
      <c r="A317" s="13" t="str">
        <f t="shared" si="487"/>
        <v>b</v>
      </c>
      <c r="B317" s="5" t="s">
        <v>2</v>
      </c>
      <c r="C317" s="6" t="s">
        <v>4</v>
      </c>
      <c r="D317" s="26"/>
      <c r="E317" s="26"/>
      <c r="F317" s="26">
        <v>0</v>
      </c>
      <c r="G317" s="26"/>
      <c r="H317" s="26"/>
      <c r="I317" s="26">
        <f t="shared" si="488"/>
        <v>0</v>
      </c>
      <c r="J317" s="26">
        <f t="shared" si="489"/>
        <v>0</v>
      </c>
      <c r="K317" s="27" t="e">
        <f t="shared" si="490"/>
        <v>#DIV/0!</v>
      </c>
      <c r="L317" s="31">
        <v>0</v>
      </c>
      <c r="M317" s="31">
        <v>0</v>
      </c>
      <c r="N317" s="26"/>
      <c r="O317" s="26">
        <f t="shared" ref="O317:O326" si="550">I317+N317</f>
        <v>0</v>
      </c>
      <c r="P317" s="26">
        <f t="shared" ref="P317:P326" si="551">M317-O317</f>
        <v>0</v>
      </c>
      <c r="Q317" s="29" t="e">
        <f t="shared" si="491"/>
        <v>#DIV/0!</v>
      </c>
      <c r="R317" s="18"/>
      <c r="S317" s="12" t="s">
        <v>91</v>
      </c>
    </row>
    <row r="318" spans="1:19" ht="18.75" hidden="1" x14ac:dyDescent="0.25">
      <c r="A318" s="13" t="str">
        <f t="shared" si="487"/>
        <v>b</v>
      </c>
      <c r="B318" s="5" t="s">
        <v>2</v>
      </c>
      <c r="C318" s="6" t="s">
        <v>5</v>
      </c>
      <c r="D318" s="26"/>
      <c r="E318" s="26"/>
      <c r="F318" s="26">
        <v>0</v>
      </c>
      <c r="G318" s="26"/>
      <c r="H318" s="26"/>
      <c r="I318" s="26">
        <f t="shared" si="488"/>
        <v>0</v>
      </c>
      <c r="J318" s="26">
        <f t="shared" si="489"/>
        <v>0</v>
      </c>
      <c r="K318" s="27" t="e">
        <f t="shared" si="490"/>
        <v>#DIV/0!</v>
      </c>
      <c r="L318" s="31">
        <v>0</v>
      </c>
      <c r="M318" s="31">
        <v>0</v>
      </c>
      <c r="N318" s="26"/>
      <c r="O318" s="26">
        <f t="shared" si="550"/>
        <v>0</v>
      </c>
      <c r="P318" s="26">
        <f t="shared" si="551"/>
        <v>0</v>
      </c>
      <c r="Q318" s="29" t="e">
        <f t="shared" si="491"/>
        <v>#DIV/0!</v>
      </c>
      <c r="R318" s="18"/>
      <c r="S318" s="12" t="s">
        <v>91</v>
      </c>
    </row>
    <row r="319" spans="1:19" ht="18.75" hidden="1" x14ac:dyDescent="0.25">
      <c r="A319" s="13" t="str">
        <f t="shared" si="487"/>
        <v>b</v>
      </c>
      <c r="B319" s="5" t="s">
        <v>2</v>
      </c>
      <c r="C319" s="6" t="s">
        <v>6</v>
      </c>
      <c r="D319" s="26"/>
      <c r="E319" s="26"/>
      <c r="F319" s="26">
        <v>0</v>
      </c>
      <c r="G319" s="26"/>
      <c r="H319" s="26"/>
      <c r="I319" s="26">
        <f t="shared" si="488"/>
        <v>0</v>
      </c>
      <c r="J319" s="26">
        <f t="shared" si="489"/>
        <v>0</v>
      </c>
      <c r="K319" s="27" t="e">
        <f t="shared" si="490"/>
        <v>#DIV/0!</v>
      </c>
      <c r="L319" s="31">
        <v>0</v>
      </c>
      <c r="M319" s="31">
        <v>0</v>
      </c>
      <c r="N319" s="26"/>
      <c r="O319" s="26">
        <f t="shared" si="550"/>
        <v>0</v>
      </c>
      <c r="P319" s="26">
        <f t="shared" si="551"/>
        <v>0</v>
      </c>
      <c r="Q319" s="29" t="e">
        <f t="shared" si="491"/>
        <v>#DIV/0!</v>
      </c>
      <c r="R319" s="18"/>
      <c r="S319" s="12" t="s">
        <v>91</v>
      </c>
    </row>
    <row r="320" spans="1:19" ht="18.75" hidden="1" x14ac:dyDescent="0.25">
      <c r="A320" s="13" t="str">
        <f t="shared" si="487"/>
        <v>b</v>
      </c>
      <c r="B320" s="5" t="s">
        <v>2</v>
      </c>
      <c r="C320" s="7" t="s">
        <v>7</v>
      </c>
      <c r="D320" s="26"/>
      <c r="E320" s="26"/>
      <c r="F320" s="26">
        <v>0</v>
      </c>
      <c r="G320" s="26"/>
      <c r="H320" s="26"/>
      <c r="I320" s="26">
        <f t="shared" si="488"/>
        <v>0</v>
      </c>
      <c r="J320" s="26">
        <f t="shared" si="489"/>
        <v>0</v>
      </c>
      <c r="K320" s="27" t="e">
        <f t="shared" si="490"/>
        <v>#DIV/0!</v>
      </c>
      <c r="L320" s="31">
        <v>0</v>
      </c>
      <c r="M320" s="31">
        <v>0</v>
      </c>
      <c r="N320" s="26"/>
      <c r="O320" s="26">
        <f t="shared" si="550"/>
        <v>0</v>
      </c>
      <c r="P320" s="26">
        <f t="shared" si="551"/>
        <v>0</v>
      </c>
      <c r="Q320" s="29" t="e">
        <f t="shared" si="491"/>
        <v>#DIV/0!</v>
      </c>
      <c r="R320" s="18"/>
      <c r="S320" s="12" t="s">
        <v>91</v>
      </c>
    </row>
    <row r="321" spans="1:19" ht="18.75" hidden="1" x14ac:dyDescent="0.25">
      <c r="A321" s="13" t="str">
        <f t="shared" si="487"/>
        <v>b</v>
      </c>
      <c r="B321" s="5" t="s">
        <v>2</v>
      </c>
      <c r="C321" s="7" t="s">
        <v>8</v>
      </c>
      <c r="D321" s="26"/>
      <c r="E321" s="26"/>
      <c r="F321" s="26">
        <v>0</v>
      </c>
      <c r="G321" s="26"/>
      <c r="H321" s="26"/>
      <c r="I321" s="26">
        <f t="shared" si="488"/>
        <v>0</v>
      </c>
      <c r="J321" s="26">
        <f t="shared" si="489"/>
        <v>0</v>
      </c>
      <c r="K321" s="27" t="e">
        <f t="shared" si="490"/>
        <v>#DIV/0!</v>
      </c>
      <c r="L321" s="31">
        <v>0</v>
      </c>
      <c r="M321" s="31">
        <v>0</v>
      </c>
      <c r="N321" s="26"/>
      <c r="O321" s="26">
        <f t="shared" si="550"/>
        <v>0</v>
      </c>
      <c r="P321" s="26">
        <f t="shared" si="551"/>
        <v>0</v>
      </c>
      <c r="Q321" s="29" t="e">
        <f t="shared" si="491"/>
        <v>#DIV/0!</v>
      </c>
      <c r="R321" s="18"/>
      <c r="S321" s="12" t="s">
        <v>91</v>
      </c>
    </row>
    <row r="322" spans="1:19" ht="18.75" x14ac:dyDescent="0.25">
      <c r="A322" s="13" t="str">
        <f t="shared" si="487"/>
        <v>a</v>
      </c>
      <c r="B322" s="5" t="s">
        <v>2</v>
      </c>
      <c r="C322" s="7" t="s">
        <v>9</v>
      </c>
      <c r="D322" s="26"/>
      <c r="E322" s="26"/>
      <c r="F322" s="26">
        <v>6891700</v>
      </c>
      <c r="G322" s="26">
        <v>4494602</v>
      </c>
      <c r="H322" s="26">
        <v>2397098</v>
      </c>
      <c r="I322" s="26">
        <f t="shared" si="488"/>
        <v>6891700</v>
      </c>
      <c r="J322" s="56">
        <f t="shared" si="489"/>
        <v>0</v>
      </c>
      <c r="K322" s="57">
        <f t="shared" si="490"/>
        <v>1</v>
      </c>
      <c r="L322" s="31">
        <v>9200000</v>
      </c>
      <c r="M322" s="31">
        <v>9585000</v>
      </c>
      <c r="N322" s="26">
        <v>2693300</v>
      </c>
      <c r="O322" s="26">
        <f t="shared" si="550"/>
        <v>9585000</v>
      </c>
      <c r="P322" s="56">
        <f t="shared" si="551"/>
        <v>0</v>
      </c>
      <c r="Q322" s="60">
        <f t="shared" si="491"/>
        <v>1</v>
      </c>
      <c r="R322" s="18"/>
      <c r="S322" s="12" t="s">
        <v>91</v>
      </c>
    </row>
    <row r="323" spans="1:19" ht="18.75" hidden="1" x14ac:dyDescent="0.25">
      <c r="A323" s="13" t="str">
        <f t="shared" si="487"/>
        <v>b</v>
      </c>
      <c r="B323" s="5" t="s">
        <v>2</v>
      </c>
      <c r="C323" s="7" t="s">
        <v>10</v>
      </c>
      <c r="D323" s="26"/>
      <c r="E323" s="26"/>
      <c r="F323" s="26">
        <v>0</v>
      </c>
      <c r="G323" s="26"/>
      <c r="H323" s="26"/>
      <c r="I323" s="26">
        <f t="shared" si="488"/>
        <v>0</v>
      </c>
      <c r="J323" s="26">
        <f t="shared" si="489"/>
        <v>0</v>
      </c>
      <c r="K323" s="27" t="e">
        <f t="shared" si="490"/>
        <v>#DIV/0!</v>
      </c>
      <c r="L323" s="31">
        <v>0</v>
      </c>
      <c r="M323" s="31">
        <v>0</v>
      </c>
      <c r="N323" s="26"/>
      <c r="O323" s="26">
        <f t="shared" si="550"/>
        <v>0</v>
      </c>
      <c r="P323" s="26">
        <f t="shared" si="551"/>
        <v>0</v>
      </c>
      <c r="Q323" s="29" t="e">
        <f t="shared" si="491"/>
        <v>#DIV/0!</v>
      </c>
      <c r="R323" s="18"/>
      <c r="S323" s="12" t="s">
        <v>91</v>
      </c>
    </row>
    <row r="324" spans="1:19" ht="18.75" hidden="1" x14ac:dyDescent="0.25">
      <c r="A324" s="13" t="str">
        <f t="shared" ref="A324:A387" si="552">IF((F324+G324+D324+I324+L324+M324+N324+O324)&gt;0,"a","b")</f>
        <v>b</v>
      </c>
      <c r="B324" s="5" t="s">
        <v>2</v>
      </c>
      <c r="C324" s="4" t="s">
        <v>11</v>
      </c>
      <c r="D324" s="25"/>
      <c r="E324" s="25"/>
      <c r="F324" s="25">
        <v>0</v>
      </c>
      <c r="G324" s="25"/>
      <c r="H324" s="25"/>
      <c r="I324" s="26">
        <f t="shared" ref="I324:I387" si="553">G324+H324</f>
        <v>0</v>
      </c>
      <c r="J324" s="26">
        <f t="shared" ref="J324:J387" si="554">F324-I324</f>
        <v>0</v>
      </c>
      <c r="K324" s="27" t="e">
        <f t="shared" ref="K324:K387" si="555">I324/F324</f>
        <v>#DIV/0!</v>
      </c>
      <c r="L324" s="25">
        <v>0</v>
      </c>
      <c r="M324" s="25">
        <v>0</v>
      </c>
      <c r="N324" s="25"/>
      <c r="O324" s="25">
        <f t="shared" si="550"/>
        <v>0</v>
      </c>
      <c r="P324" s="25">
        <f t="shared" si="551"/>
        <v>0</v>
      </c>
      <c r="Q324" s="28" t="e">
        <f t="shared" ref="Q324:Q387" si="556">O324/M324</f>
        <v>#DIV/0!</v>
      </c>
      <c r="R324" s="17"/>
      <c r="S324" s="12" t="s">
        <v>91</v>
      </c>
    </row>
    <row r="325" spans="1:19" ht="18.75" hidden="1" x14ac:dyDescent="0.25">
      <c r="A325" s="13" t="str">
        <f t="shared" si="552"/>
        <v>b</v>
      </c>
      <c r="B325" s="5" t="s">
        <v>2</v>
      </c>
      <c r="C325" s="4" t="s">
        <v>12</v>
      </c>
      <c r="D325" s="25"/>
      <c r="E325" s="25"/>
      <c r="F325" s="25">
        <v>0</v>
      </c>
      <c r="G325" s="25"/>
      <c r="H325" s="25"/>
      <c r="I325" s="26">
        <f t="shared" si="553"/>
        <v>0</v>
      </c>
      <c r="J325" s="26">
        <f t="shared" si="554"/>
        <v>0</v>
      </c>
      <c r="K325" s="27" t="e">
        <f t="shared" si="555"/>
        <v>#DIV/0!</v>
      </c>
      <c r="L325" s="25">
        <v>0</v>
      </c>
      <c r="M325" s="25">
        <v>0</v>
      </c>
      <c r="N325" s="25"/>
      <c r="O325" s="25">
        <f t="shared" si="550"/>
        <v>0</v>
      </c>
      <c r="P325" s="25">
        <f t="shared" si="551"/>
        <v>0</v>
      </c>
      <c r="Q325" s="28" t="e">
        <f t="shared" si="556"/>
        <v>#DIV/0!</v>
      </c>
      <c r="R325" s="17"/>
      <c r="S325" s="12" t="s">
        <v>91</v>
      </c>
    </row>
    <row r="326" spans="1:19" ht="18.75" hidden="1" x14ac:dyDescent="0.25">
      <c r="A326" s="13" t="str">
        <f t="shared" si="552"/>
        <v>b</v>
      </c>
      <c r="B326" s="5" t="s">
        <v>2</v>
      </c>
      <c r="C326" s="4" t="s">
        <v>13</v>
      </c>
      <c r="D326" s="25"/>
      <c r="E326" s="25"/>
      <c r="F326" s="25">
        <v>0</v>
      </c>
      <c r="G326" s="25"/>
      <c r="H326" s="25"/>
      <c r="I326" s="26">
        <f t="shared" si="553"/>
        <v>0</v>
      </c>
      <c r="J326" s="26">
        <f t="shared" si="554"/>
        <v>0</v>
      </c>
      <c r="K326" s="27" t="e">
        <f t="shared" si="555"/>
        <v>#DIV/0!</v>
      </c>
      <c r="L326" s="25">
        <v>0</v>
      </c>
      <c r="M326" s="25">
        <v>0</v>
      </c>
      <c r="N326" s="25"/>
      <c r="O326" s="25">
        <f t="shared" si="550"/>
        <v>0</v>
      </c>
      <c r="P326" s="25">
        <f t="shared" si="551"/>
        <v>0</v>
      </c>
      <c r="Q326" s="28" t="e">
        <f t="shared" si="556"/>
        <v>#DIV/0!</v>
      </c>
      <c r="R326" s="17"/>
      <c r="S326" s="12" t="s">
        <v>91</v>
      </c>
    </row>
    <row r="327" spans="1:19" ht="36" x14ac:dyDescent="0.25">
      <c r="A327" s="13" t="str">
        <f t="shared" si="552"/>
        <v>a</v>
      </c>
      <c r="B327" s="19" t="s">
        <v>128</v>
      </c>
      <c r="C327" s="20" t="s">
        <v>35</v>
      </c>
      <c r="D327" s="26"/>
      <c r="E327" s="26"/>
      <c r="F327" s="26">
        <f t="shared" ref="F327" si="557">F328+F336+F337+F338</f>
        <v>2008000</v>
      </c>
      <c r="G327" s="26">
        <f t="shared" ref="G327:H327" si="558">G328+G336+G337+G338</f>
        <v>1279788</v>
      </c>
      <c r="H327" s="26">
        <f t="shared" si="558"/>
        <v>728212</v>
      </c>
      <c r="I327" s="26">
        <f t="shared" si="553"/>
        <v>2008000</v>
      </c>
      <c r="J327" s="56">
        <f t="shared" si="554"/>
        <v>0</v>
      </c>
      <c r="K327" s="57">
        <f t="shared" si="555"/>
        <v>1</v>
      </c>
      <c r="L327" s="30">
        <f t="shared" ref="L327:M327" si="559">L328+L336+L337+L338</f>
        <v>2700000</v>
      </c>
      <c r="M327" s="30">
        <f t="shared" si="559"/>
        <v>2691200</v>
      </c>
      <c r="N327" s="26">
        <f t="shared" ref="N327" si="560">N328+N336+N337+N338</f>
        <v>683200</v>
      </c>
      <c r="O327" s="26">
        <f t="shared" ref="O327" si="561">O328+O336+O337+O338</f>
        <v>2691200</v>
      </c>
      <c r="P327" s="56">
        <f t="shared" ref="P327" si="562">P328+P336+P337+P338</f>
        <v>0</v>
      </c>
      <c r="Q327" s="60">
        <f t="shared" si="556"/>
        <v>1</v>
      </c>
      <c r="R327" s="18"/>
      <c r="S327" s="12" t="s">
        <v>91</v>
      </c>
    </row>
    <row r="328" spans="1:19" ht="18.75" x14ac:dyDescent="0.25">
      <c r="A328" s="13" t="str">
        <f t="shared" si="552"/>
        <v>a</v>
      </c>
      <c r="B328" s="3" t="s">
        <v>2</v>
      </c>
      <c r="C328" s="4" t="s">
        <v>3</v>
      </c>
      <c r="D328" s="25"/>
      <c r="E328" s="25"/>
      <c r="F328" s="25">
        <f t="shared" ref="F328" si="563">F329+F330+F331+F332+F333+F334+F335</f>
        <v>2008000</v>
      </c>
      <c r="G328" s="25">
        <f t="shared" ref="G328:H328" si="564">G329+G330+G331+G332+G333+G334+G335</f>
        <v>1279788</v>
      </c>
      <c r="H328" s="25">
        <f t="shared" si="564"/>
        <v>728212</v>
      </c>
      <c r="I328" s="26">
        <f t="shared" si="553"/>
        <v>2008000</v>
      </c>
      <c r="J328" s="56">
        <f t="shared" si="554"/>
        <v>0</v>
      </c>
      <c r="K328" s="57">
        <f t="shared" si="555"/>
        <v>1</v>
      </c>
      <c r="L328" s="25">
        <f t="shared" ref="L328:M328" si="565">L329+L330+L331+L332+L333+L334+L335</f>
        <v>2700000</v>
      </c>
      <c r="M328" s="25">
        <f t="shared" si="565"/>
        <v>2691200</v>
      </c>
      <c r="N328" s="25">
        <f t="shared" ref="N328:P328" si="566">N329+N330+N331+N332+N333+N334+N335</f>
        <v>683200</v>
      </c>
      <c r="O328" s="25">
        <f t="shared" si="566"/>
        <v>2691200</v>
      </c>
      <c r="P328" s="58">
        <f t="shared" si="566"/>
        <v>0</v>
      </c>
      <c r="Q328" s="59">
        <f t="shared" si="556"/>
        <v>1</v>
      </c>
      <c r="R328" s="17"/>
      <c r="S328" s="12" t="s">
        <v>91</v>
      </c>
    </row>
    <row r="329" spans="1:19" ht="18.75" hidden="1" x14ac:dyDescent="0.25">
      <c r="A329" s="13" t="str">
        <f t="shared" si="552"/>
        <v>b</v>
      </c>
      <c r="B329" s="5" t="s">
        <v>2</v>
      </c>
      <c r="C329" s="6" t="s">
        <v>4</v>
      </c>
      <c r="D329" s="26"/>
      <c r="E329" s="26"/>
      <c r="F329" s="26">
        <v>0</v>
      </c>
      <c r="G329" s="26"/>
      <c r="H329" s="26"/>
      <c r="I329" s="26">
        <f t="shared" si="553"/>
        <v>0</v>
      </c>
      <c r="J329" s="26">
        <f t="shared" si="554"/>
        <v>0</v>
      </c>
      <c r="K329" s="27" t="e">
        <f t="shared" si="555"/>
        <v>#DIV/0!</v>
      </c>
      <c r="L329" s="31">
        <v>0</v>
      </c>
      <c r="M329" s="31">
        <v>0</v>
      </c>
      <c r="N329" s="26"/>
      <c r="O329" s="26">
        <f t="shared" ref="O329:O338" si="567">I329+N329</f>
        <v>0</v>
      </c>
      <c r="P329" s="26">
        <f t="shared" ref="P329:P338" si="568">M329-O329</f>
        <v>0</v>
      </c>
      <c r="Q329" s="29" t="e">
        <f t="shared" si="556"/>
        <v>#DIV/0!</v>
      </c>
      <c r="R329" s="18"/>
      <c r="S329" s="12" t="s">
        <v>91</v>
      </c>
    </row>
    <row r="330" spans="1:19" ht="18.75" hidden="1" x14ac:dyDescent="0.25">
      <c r="A330" s="13" t="str">
        <f t="shared" si="552"/>
        <v>b</v>
      </c>
      <c r="B330" s="5" t="s">
        <v>2</v>
      </c>
      <c r="C330" s="6" t="s">
        <v>5</v>
      </c>
      <c r="D330" s="26"/>
      <c r="E330" s="26"/>
      <c r="F330" s="26">
        <v>0</v>
      </c>
      <c r="G330" s="26"/>
      <c r="H330" s="26"/>
      <c r="I330" s="26">
        <f t="shared" si="553"/>
        <v>0</v>
      </c>
      <c r="J330" s="26">
        <f t="shared" si="554"/>
        <v>0</v>
      </c>
      <c r="K330" s="27" t="e">
        <f t="shared" si="555"/>
        <v>#DIV/0!</v>
      </c>
      <c r="L330" s="31">
        <v>0</v>
      </c>
      <c r="M330" s="31">
        <v>0</v>
      </c>
      <c r="N330" s="26"/>
      <c r="O330" s="26">
        <f t="shared" si="567"/>
        <v>0</v>
      </c>
      <c r="P330" s="26">
        <f t="shared" si="568"/>
        <v>0</v>
      </c>
      <c r="Q330" s="29" t="e">
        <f t="shared" si="556"/>
        <v>#DIV/0!</v>
      </c>
      <c r="R330" s="18"/>
      <c r="S330" s="12" t="s">
        <v>91</v>
      </c>
    </row>
    <row r="331" spans="1:19" ht="18.75" hidden="1" x14ac:dyDescent="0.25">
      <c r="A331" s="13" t="str">
        <f t="shared" si="552"/>
        <v>b</v>
      </c>
      <c r="B331" s="5" t="s">
        <v>2</v>
      </c>
      <c r="C331" s="6" t="s">
        <v>6</v>
      </c>
      <c r="D331" s="26"/>
      <c r="E331" s="26"/>
      <c r="F331" s="26">
        <v>0</v>
      </c>
      <c r="G331" s="26"/>
      <c r="H331" s="26"/>
      <c r="I331" s="26">
        <f t="shared" si="553"/>
        <v>0</v>
      </c>
      <c r="J331" s="26">
        <f t="shared" si="554"/>
        <v>0</v>
      </c>
      <c r="K331" s="27" t="e">
        <f t="shared" si="555"/>
        <v>#DIV/0!</v>
      </c>
      <c r="L331" s="31">
        <v>0</v>
      </c>
      <c r="M331" s="31">
        <v>0</v>
      </c>
      <c r="N331" s="26"/>
      <c r="O331" s="26">
        <f t="shared" si="567"/>
        <v>0</v>
      </c>
      <c r="P331" s="26">
        <f t="shared" si="568"/>
        <v>0</v>
      </c>
      <c r="Q331" s="29" t="e">
        <f t="shared" si="556"/>
        <v>#DIV/0!</v>
      </c>
      <c r="R331" s="18"/>
      <c r="S331" s="12" t="s">
        <v>91</v>
      </c>
    </row>
    <row r="332" spans="1:19" ht="18.75" hidden="1" x14ac:dyDescent="0.25">
      <c r="A332" s="13" t="str">
        <f t="shared" si="552"/>
        <v>b</v>
      </c>
      <c r="B332" s="5" t="s">
        <v>2</v>
      </c>
      <c r="C332" s="7" t="s">
        <v>7</v>
      </c>
      <c r="D332" s="26"/>
      <c r="E332" s="26"/>
      <c r="F332" s="26">
        <v>0</v>
      </c>
      <c r="G332" s="26"/>
      <c r="H332" s="26"/>
      <c r="I332" s="26">
        <f t="shared" si="553"/>
        <v>0</v>
      </c>
      <c r="J332" s="26">
        <f t="shared" si="554"/>
        <v>0</v>
      </c>
      <c r="K332" s="27" t="e">
        <f t="shared" si="555"/>
        <v>#DIV/0!</v>
      </c>
      <c r="L332" s="31">
        <v>0</v>
      </c>
      <c r="M332" s="31">
        <v>0</v>
      </c>
      <c r="N332" s="26"/>
      <c r="O332" s="26">
        <f t="shared" si="567"/>
        <v>0</v>
      </c>
      <c r="P332" s="26">
        <f t="shared" si="568"/>
        <v>0</v>
      </c>
      <c r="Q332" s="29" t="e">
        <f t="shared" si="556"/>
        <v>#DIV/0!</v>
      </c>
      <c r="R332" s="18"/>
      <c r="S332" s="12" t="s">
        <v>91</v>
      </c>
    </row>
    <row r="333" spans="1:19" ht="18.75" hidden="1" x14ac:dyDescent="0.25">
      <c r="A333" s="13" t="str">
        <f t="shared" si="552"/>
        <v>b</v>
      </c>
      <c r="B333" s="5" t="s">
        <v>2</v>
      </c>
      <c r="C333" s="7" t="s">
        <v>8</v>
      </c>
      <c r="D333" s="26"/>
      <c r="E333" s="26"/>
      <c r="F333" s="26">
        <v>0</v>
      </c>
      <c r="G333" s="26"/>
      <c r="H333" s="26"/>
      <c r="I333" s="26">
        <f t="shared" si="553"/>
        <v>0</v>
      </c>
      <c r="J333" s="26">
        <f t="shared" si="554"/>
        <v>0</v>
      </c>
      <c r="K333" s="27" t="e">
        <f t="shared" si="555"/>
        <v>#DIV/0!</v>
      </c>
      <c r="L333" s="31">
        <v>0</v>
      </c>
      <c r="M333" s="31">
        <v>0</v>
      </c>
      <c r="N333" s="26"/>
      <c r="O333" s="26">
        <f t="shared" si="567"/>
        <v>0</v>
      </c>
      <c r="P333" s="26">
        <f t="shared" si="568"/>
        <v>0</v>
      </c>
      <c r="Q333" s="29" t="e">
        <f t="shared" si="556"/>
        <v>#DIV/0!</v>
      </c>
      <c r="R333" s="18"/>
      <c r="S333" s="12" t="s">
        <v>91</v>
      </c>
    </row>
    <row r="334" spans="1:19" ht="18.75" x14ac:dyDescent="0.25">
      <c r="A334" s="13" t="str">
        <f t="shared" si="552"/>
        <v>a</v>
      </c>
      <c r="B334" s="5" t="s">
        <v>2</v>
      </c>
      <c r="C334" s="7" t="s">
        <v>9</v>
      </c>
      <c r="D334" s="26"/>
      <c r="E334" s="26"/>
      <c r="F334" s="26">
        <v>2008000</v>
      </c>
      <c r="G334" s="26">
        <v>1279788</v>
      </c>
      <c r="H334" s="26">
        <v>728212</v>
      </c>
      <c r="I334" s="26">
        <f t="shared" si="553"/>
        <v>2008000</v>
      </c>
      <c r="J334" s="56">
        <f t="shared" si="554"/>
        <v>0</v>
      </c>
      <c r="K334" s="57">
        <f t="shared" si="555"/>
        <v>1</v>
      </c>
      <c r="L334" s="31">
        <v>2700000</v>
      </c>
      <c r="M334" s="31">
        <v>2691200</v>
      </c>
      <c r="N334" s="26">
        <v>683200</v>
      </c>
      <c r="O334" s="26">
        <f t="shared" si="567"/>
        <v>2691200</v>
      </c>
      <c r="P334" s="56">
        <f t="shared" si="568"/>
        <v>0</v>
      </c>
      <c r="Q334" s="60">
        <f t="shared" si="556"/>
        <v>1</v>
      </c>
      <c r="R334" s="18"/>
      <c r="S334" s="12" t="s">
        <v>91</v>
      </c>
    </row>
    <row r="335" spans="1:19" ht="18.75" hidden="1" x14ac:dyDescent="0.25">
      <c r="A335" s="13" t="str">
        <f t="shared" si="552"/>
        <v>b</v>
      </c>
      <c r="B335" s="5" t="s">
        <v>2</v>
      </c>
      <c r="C335" s="7" t="s">
        <v>10</v>
      </c>
      <c r="D335" s="26"/>
      <c r="E335" s="26"/>
      <c r="F335" s="26">
        <v>0</v>
      </c>
      <c r="G335" s="26"/>
      <c r="H335" s="26"/>
      <c r="I335" s="26">
        <f t="shared" si="553"/>
        <v>0</v>
      </c>
      <c r="J335" s="26">
        <f t="shared" si="554"/>
        <v>0</v>
      </c>
      <c r="K335" s="27" t="e">
        <f t="shared" si="555"/>
        <v>#DIV/0!</v>
      </c>
      <c r="L335" s="31">
        <v>0</v>
      </c>
      <c r="M335" s="31">
        <v>0</v>
      </c>
      <c r="N335" s="26"/>
      <c r="O335" s="26">
        <f t="shared" si="567"/>
        <v>0</v>
      </c>
      <c r="P335" s="26">
        <f t="shared" si="568"/>
        <v>0</v>
      </c>
      <c r="Q335" s="29" t="e">
        <f t="shared" si="556"/>
        <v>#DIV/0!</v>
      </c>
      <c r="R335" s="18"/>
      <c r="S335" s="12" t="s">
        <v>91</v>
      </c>
    </row>
    <row r="336" spans="1:19" ht="18.75" hidden="1" x14ac:dyDescent="0.25">
      <c r="A336" s="13" t="str">
        <f t="shared" si="552"/>
        <v>b</v>
      </c>
      <c r="B336" s="5" t="s">
        <v>2</v>
      </c>
      <c r="C336" s="4" t="s">
        <v>11</v>
      </c>
      <c r="D336" s="25"/>
      <c r="E336" s="25"/>
      <c r="F336" s="25">
        <v>0</v>
      </c>
      <c r="G336" s="25"/>
      <c r="H336" s="25"/>
      <c r="I336" s="26">
        <f t="shared" si="553"/>
        <v>0</v>
      </c>
      <c r="J336" s="26">
        <f t="shared" si="554"/>
        <v>0</v>
      </c>
      <c r="K336" s="27" t="e">
        <f t="shared" si="555"/>
        <v>#DIV/0!</v>
      </c>
      <c r="L336" s="25">
        <v>0</v>
      </c>
      <c r="M336" s="25">
        <v>0</v>
      </c>
      <c r="N336" s="25"/>
      <c r="O336" s="25">
        <f t="shared" si="567"/>
        <v>0</v>
      </c>
      <c r="P336" s="25">
        <f t="shared" si="568"/>
        <v>0</v>
      </c>
      <c r="Q336" s="28" t="e">
        <f t="shared" si="556"/>
        <v>#DIV/0!</v>
      </c>
      <c r="R336" s="17"/>
      <c r="S336" s="12" t="s">
        <v>91</v>
      </c>
    </row>
    <row r="337" spans="1:19" ht="18.75" hidden="1" x14ac:dyDescent="0.25">
      <c r="A337" s="13" t="str">
        <f t="shared" si="552"/>
        <v>b</v>
      </c>
      <c r="B337" s="5" t="s">
        <v>2</v>
      </c>
      <c r="C337" s="4" t="s">
        <v>12</v>
      </c>
      <c r="D337" s="25"/>
      <c r="E337" s="25"/>
      <c r="F337" s="25">
        <v>0</v>
      </c>
      <c r="G337" s="25"/>
      <c r="H337" s="25"/>
      <c r="I337" s="26">
        <f t="shared" si="553"/>
        <v>0</v>
      </c>
      <c r="J337" s="26">
        <f t="shared" si="554"/>
        <v>0</v>
      </c>
      <c r="K337" s="27" t="e">
        <f t="shared" si="555"/>
        <v>#DIV/0!</v>
      </c>
      <c r="L337" s="25">
        <v>0</v>
      </c>
      <c r="M337" s="25">
        <v>0</v>
      </c>
      <c r="N337" s="25"/>
      <c r="O337" s="25">
        <f t="shared" si="567"/>
        <v>0</v>
      </c>
      <c r="P337" s="25">
        <f t="shared" si="568"/>
        <v>0</v>
      </c>
      <c r="Q337" s="28" t="e">
        <f t="shared" si="556"/>
        <v>#DIV/0!</v>
      </c>
      <c r="R337" s="17"/>
      <c r="S337" s="12" t="s">
        <v>91</v>
      </c>
    </row>
    <row r="338" spans="1:19" ht="18.75" hidden="1" x14ac:dyDescent="0.25">
      <c r="A338" s="13" t="str">
        <f t="shared" si="552"/>
        <v>b</v>
      </c>
      <c r="B338" s="5" t="s">
        <v>2</v>
      </c>
      <c r="C338" s="4" t="s">
        <v>13</v>
      </c>
      <c r="D338" s="25"/>
      <c r="E338" s="25"/>
      <c r="F338" s="25">
        <v>0</v>
      </c>
      <c r="G338" s="25"/>
      <c r="H338" s="25"/>
      <c r="I338" s="26">
        <f t="shared" si="553"/>
        <v>0</v>
      </c>
      <c r="J338" s="26">
        <f t="shared" si="554"/>
        <v>0</v>
      </c>
      <c r="K338" s="27" t="e">
        <f t="shared" si="555"/>
        <v>#DIV/0!</v>
      </c>
      <c r="L338" s="25">
        <v>0</v>
      </c>
      <c r="M338" s="25">
        <v>0</v>
      </c>
      <c r="N338" s="25"/>
      <c r="O338" s="25">
        <f t="shared" si="567"/>
        <v>0</v>
      </c>
      <c r="P338" s="25">
        <f t="shared" si="568"/>
        <v>0</v>
      </c>
      <c r="Q338" s="28" t="e">
        <f t="shared" si="556"/>
        <v>#DIV/0!</v>
      </c>
      <c r="R338" s="17"/>
      <c r="S338" s="12" t="s">
        <v>91</v>
      </c>
    </row>
    <row r="339" spans="1:19" ht="36" x14ac:dyDescent="0.25">
      <c r="A339" s="13" t="str">
        <f t="shared" si="552"/>
        <v>a</v>
      </c>
      <c r="B339" s="19" t="s">
        <v>129</v>
      </c>
      <c r="C339" s="20" t="s">
        <v>36</v>
      </c>
      <c r="D339" s="26"/>
      <c r="E339" s="26"/>
      <c r="F339" s="26">
        <f t="shared" ref="F339" si="569">F340+F348+F349+F350</f>
        <v>701650</v>
      </c>
      <c r="G339" s="26">
        <f t="shared" ref="G339:H339" si="570">G340+G348+G349+G350</f>
        <v>403571</v>
      </c>
      <c r="H339" s="26">
        <f t="shared" si="570"/>
        <v>298079</v>
      </c>
      <c r="I339" s="26">
        <f t="shared" si="553"/>
        <v>701650</v>
      </c>
      <c r="J339" s="56">
        <f t="shared" si="554"/>
        <v>0</v>
      </c>
      <c r="K339" s="57">
        <f t="shared" si="555"/>
        <v>1</v>
      </c>
      <c r="L339" s="30">
        <f t="shared" ref="L339:M339" si="571">L340+L348+L349+L350</f>
        <v>900000</v>
      </c>
      <c r="M339" s="30">
        <f t="shared" si="571"/>
        <v>1183400</v>
      </c>
      <c r="N339" s="26">
        <f t="shared" ref="N339" si="572">N340+N348+N349+N350</f>
        <v>481750</v>
      </c>
      <c r="O339" s="26">
        <f t="shared" ref="O339" si="573">O340+O348+O349+O350</f>
        <v>1183400</v>
      </c>
      <c r="P339" s="56">
        <f t="shared" ref="P339" si="574">P340+P348+P349+P350</f>
        <v>0</v>
      </c>
      <c r="Q339" s="60">
        <f t="shared" si="556"/>
        <v>1</v>
      </c>
      <c r="R339" s="18"/>
      <c r="S339" s="12" t="s">
        <v>91</v>
      </c>
    </row>
    <row r="340" spans="1:19" ht="18.75" x14ac:dyDescent="0.25">
      <c r="A340" s="13" t="str">
        <f t="shared" si="552"/>
        <v>a</v>
      </c>
      <c r="B340" s="3" t="s">
        <v>2</v>
      </c>
      <c r="C340" s="4" t="s">
        <v>3</v>
      </c>
      <c r="D340" s="25"/>
      <c r="E340" s="25"/>
      <c r="F340" s="25">
        <f t="shared" ref="F340" si="575">F341+F342+F343+F344+F345+F346+F347</f>
        <v>701650</v>
      </c>
      <c r="G340" s="25">
        <f t="shared" ref="G340:H340" si="576">G341+G342+G343+G344+G345+G346+G347</f>
        <v>403571</v>
      </c>
      <c r="H340" s="25">
        <f t="shared" si="576"/>
        <v>298079</v>
      </c>
      <c r="I340" s="26">
        <f t="shared" si="553"/>
        <v>701650</v>
      </c>
      <c r="J340" s="56">
        <f t="shared" si="554"/>
        <v>0</v>
      </c>
      <c r="K340" s="57">
        <f t="shared" si="555"/>
        <v>1</v>
      </c>
      <c r="L340" s="25">
        <f t="shared" ref="L340:M340" si="577">L341+L342+L343+L344+L345+L346+L347</f>
        <v>900000</v>
      </c>
      <c r="M340" s="25">
        <f t="shared" si="577"/>
        <v>1183400</v>
      </c>
      <c r="N340" s="25">
        <f t="shared" ref="N340:P340" si="578">N341+N342+N343+N344+N345+N346+N347</f>
        <v>481750</v>
      </c>
      <c r="O340" s="25">
        <f t="shared" si="578"/>
        <v>1183400</v>
      </c>
      <c r="P340" s="58">
        <f t="shared" si="578"/>
        <v>0</v>
      </c>
      <c r="Q340" s="59">
        <f t="shared" si="556"/>
        <v>1</v>
      </c>
      <c r="R340" s="17"/>
      <c r="S340" s="12" t="s">
        <v>91</v>
      </c>
    </row>
    <row r="341" spans="1:19" ht="18.75" hidden="1" x14ac:dyDescent="0.25">
      <c r="A341" s="13" t="str">
        <f t="shared" si="552"/>
        <v>b</v>
      </c>
      <c r="B341" s="5" t="s">
        <v>2</v>
      </c>
      <c r="C341" s="6" t="s">
        <v>4</v>
      </c>
      <c r="D341" s="26"/>
      <c r="E341" s="26"/>
      <c r="F341" s="26">
        <v>0</v>
      </c>
      <c r="G341" s="26"/>
      <c r="H341" s="26"/>
      <c r="I341" s="26">
        <f t="shared" si="553"/>
        <v>0</v>
      </c>
      <c r="J341" s="26">
        <f t="shared" si="554"/>
        <v>0</v>
      </c>
      <c r="K341" s="27" t="e">
        <f t="shared" si="555"/>
        <v>#DIV/0!</v>
      </c>
      <c r="L341" s="31">
        <v>0</v>
      </c>
      <c r="M341" s="31">
        <v>0</v>
      </c>
      <c r="N341" s="26"/>
      <c r="O341" s="26">
        <f t="shared" ref="O341:O350" si="579">I341+N341</f>
        <v>0</v>
      </c>
      <c r="P341" s="26">
        <f t="shared" ref="P341:P350" si="580">M341-O341</f>
        <v>0</v>
      </c>
      <c r="Q341" s="29" t="e">
        <f t="shared" si="556"/>
        <v>#DIV/0!</v>
      </c>
      <c r="R341" s="18"/>
      <c r="S341" s="12" t="s">
        <v>91</v>
      </c>
    </row>
    <row r="342" spans="1:19" ht="18.75" x14ac:dyDescent="0.25">
      <c r="A342" s="13" t="str">
        <f t="shared" si="552"/>
        <v>a</v>
      </c>
      <c r="B342" s="5" t="s">
        <v>2</v>
      </c>
      <c r="C342" s="6" t="s">
        <v>5</v>
      </c>
      <c r="D342" s="26"/>
      <c r="E342" s="26"/>
      <c r="F342" s="26">
        <v>701650</v>
      </c>
      <c r="G342" s="26">
        <v>403571</v>
      </c>
      <c r="H342" s="26">
        <v>298079</v>
      </c>
      <c r="I342" s="26">
        <f t="shared" si="553"/>
        <v>701650</v>
      </c>
      <c r="J342" s="56">
        <f t="shared" si="554"/>
        <v>0</v>
      </c>
      <c r="K342" s="57">
        <f t="shared" si="555"/>
        <v>1</v>
      </c>
      <c r="L342" s="31">
        <v>900000</v>
      </c>
      <c r="M342" s="31">
        <v>1183400</v>
      </c>
      <c r="N342" s="26">
        <v>481750</v>
      </c>
      <c r="O342" s="26">
        <f t="shared" si="579"/>
        <v>1183400</v>
      </c>
      <c r="P342" s="56">
        <f t="shared" si="580"/>
        <v>0</v>
      </c>
      <c r="Q342" s="60">
        <f t="shared" si="556"/>
        <v>1</v>
      </c>
      <c r="R342" s="18"/>
      <c r="S342" s="12" t="s">
        <v>91</v>
      </c>
    </row>
    <row r="343" spans="1:19" ht="18.75" hidden="1" x14ac:dyDescent="0.25">
      <c r="A343" s="13" t="str">
        <f t="shared" si="552"/>
        <v>b</v>
      </c>
      <c r="B343" s="5" t="s">
        <v>2</v>
      </c>
      <c r="C343" s="6" t="s">
        <v>6</v>
      </c>
      <c r="D343" s="26"/>
      <c r="E343" s="26"/>
      <c r="F343" s="26"/>
      <c r="G343" s="26"/>
      <c r="H343" s="26"/>
      <c r="I343" s="26">
        <f t="shared" si="553"/>
        <v>0</v>
      </c>
      <c r="J343" s="26">
        <f t="shared" si="554"/>
        <v>0</v>
      </c>
      <c r="K343" s="27" t="e">
        <f t="shared" si="555"/>
        <v>#DIV/0!</v>
      </c>
      <c r="L343" s="31">
        <v>0</v>
      </c>
      <c r="M343" s="31">
        <v>0</v>
      </c>
      <c r="N343" s="26"/>
      <c r="O343" s="26">
        <f t="shared" si="579"/>
        <v>0</v>
      </c>
      <c r="P343" s="26">
        <f t="shared" si="580"/>
        <v>0</v>
      </c>
      <c r="Q343" s="29" t="e">
        <f t="shared" si="556"/>
        <v>#DIV/0!</v>
      </c>
      <c r="R343" s="18"/>
      <c r="S343" s="12" t="s">
        <v>91</v>
      </c>
    </row>
    <row r="344" spans="1:19" ht="18.75" hidden="1" x14ac:dyDescent="0.25">
      <c r="A344" s="13" t="str">
        <f t="shared" si="552"/>
        <v>b</v>
      </c>
      <c r="B344" s="5" t="s">
        <v>2</v>
      </c>
      <c r="C344" s="7" t="s">
        <v>7</v>
      </c>
      <c r="D344" s="26"/>
      <c r="E344" s="26"/>
      <c r="F344" s="26">
        <v>0</v>
      </c>
      <c r="G344" s="26"/>
      <c r="H344" s="26"/>
      <c r="I344" s="26">
        <f t="shared" si="553"/>
        <v>0</v>
      </c>
      <c r="J344" s="26">
        <f t="shared" si="554"/>
        <v>0</v>
      </c>
      <c r="K344" s="27" t="e">
        <f t="shared" si="555"/>
        <v>#DIV/0!</v>
      </c>
      <c r="L344" s="31">
        <v>0</v>
      </c>
      <c r="M344" s="31">
        <v>0</v>
      </c>
      <c r="N344" s="26"/>
      <c r="O344" s="26">
        <f t="shared" si="579"/>
        <v>0</v>
      </c>
      <c r="P344" s="26">
        <f t="shared" si="580"/>
        <v>0</v>
      </c>
      <c r="Q344" s="29" t="e">
        <f t="shared" si="556"/>
        <v>#DIV/0!</v>
      </c>
      <c r="R344" s="18"/>
      <c r="S344" s="12" t="s">
        <v>91</v>
      </c>
    </row>
    <row r="345" spans="1:19" ht="18.75" hidden="1" x14ac:dyDescent="0.25">
      <c r="A345" s="13" t="str">
        <f t="shared" si="552"/>
        <v>b</v>
      </c>
      <c r="B345" s="5" t="s">
        <v>2</v>
      </c>
      <c r="C345" s="7" t="s">
        <v>8</v>
      </c>
      <c r="D345" s="26"/>
      <c r="E345" s="26"/>
      <c r="F345" s="26">
        <v>0</v>
      </c>
      <c r="G345" s="26"/>
      <c r="H345" s="26"/>
      <c r="I345" s="26">
        <f t="shared" si="553"/>
        <v>0</v>
      </c>
      <c r="J345" s="26">
        <f t="shared" si="554"/>
        <v>0</v>
      </c>
      <c r="K345" s="27" t="e">
        <f t="shared" si="555"/>
        <v>#DIV/0!</v>
      </c>
      <c r="L345" s="31">
        <v>0</v>
      </c>
      <c r="M345" s="31">
        <v>0</v>
      </c>
      <c r="N345" s="26"/>
      <c r="O345" s="26">
        <f t="shared" si="579"/>
        <v>0</v>
      </c>
      <c r="P345" s="26">
        <f t="shared" si="580"/>
        <v>0</v>
      </c>
      <c r="Q345" s="29" t="e">
        <f t="shared" si="556"/>
        <v>#DIV/0!</v>
      </c>
      <c r="R345" s="18"/>
      <c r="S345" s="12" t="s">
        <v>91</v>
      </c>
    </row>
    <row r="346" spans="1:19" ht="18.75" hidden="1" x14ac:dyDescent="0.25">
      <c r="A346" s="13" t="str">
        <f t="shared" si="552"/>
        <v>b</v>
      </c>
      <c r="B346" s="5" t="s">
        <v>2</v>
      </c>
      <c r="C346" s="7" t="s">
        <v>9</v>
      </c>
      <c r="D346" s="26"/>
      <c r="E346" s="26"/>
      <c r="F346" s="26">
        <v>0</v>
      </c>
      <c r="G346" s="26"/>
      <c r="H346" s="26"/>
      <c r="I346" s="26">
        <f t="shared" si="553"/>
        <v>0</v>
      </c>
      <c r="J346" s="26">
        <f t="shared" si="554"/>
        <v>0</v>
      </c>
      <c r="K346" s="27" t="e">
        <f t="shared" si="555"/>
        <v>#DIV/0!</v>
      </c>
      <c r="L346" s="31">
        <v>0</v>
      </c>
      <c r="M346" s="31">
        <v>0</v>
      </c>
      <c r="N346" s="26"/>
      <c r="O346" s="26">
        <f t="shared" si="579"/>
        <v>0</v>
      </c>
      <c r="P346" s="26">
        <f t="shared" si="580"/>
        <v>0</v>
      </c>
      <c r="Q346" s="29" t="e">
        <f t="shared" si="556"/>
        <v>#DIV/0!</v>
      </c>
      <c r="R346" s="18"/>
      <c r="S346" s="12" t="s">
        <v>91</v>
      </c>
    </row>
    <row r="347" spans="1:19" ht="18.75" hidden="1" x14ac:dyDescent="0.25">
      <c r="A347" s="13" t="str">
        <f t="shared" si="552"/>
        <v>b</v>
      </c>
      <c r="B347" s="5" t="s">
        <v>2</v>
      </c>
      <c r="C347" s="7" t="s">
        <v>10</v>
      </c>
      <c r="D347" s="26"/>
      <c r="E347" s="26"/>
      <c r="F347" s="26">
        <v>0</v>
      </c>
      <c r="G347" s="26"/>
      <c r="H347" s="26"/>
      <c r="I347" s="26">
        <f t="shared" si="553"/>
        <v>0</v>
      </c>
      <c r="J347" s="26">
        <f t="shared" si="554"/>
        <v>0</v>
      </c>
      <c r="K347" s="27" t="e">
        <f t="shared" si="555"/>
        <v>#DIV/0!</v>
      </c>
      <c r="L347" s="31">
        <v>0</v>
      </c>
      <c r="M347" s="31">
        <v>0</v>
      </c>
      <c r="N347" s="26"/>
      <c r="O347" s="26">
        <f t="shared" si="579"/>
        <v>0</v>
      </c>
      <c r="P347" s="26">
        <f t="shared" si="580"/>
        <v>0</v>
      </c>
      <c r="Q347" s="29" t="e">
        <f t="shared" si="556"/>
        <v>#DIV/0!</v>
      </c>
      <c r="R347" s="18"/>
      <c r="S347" s="12" t="s">
        <v>91</v>
      </c>
    </row>
    <row r="348" spans="1:19" ht="18.75" hidden="1" x14ac:dyDescent="0.25">
      <c r="A348" s="13" t="str">
        <f t="shared" si="552"/>
        <v>b</v>
      </c>
      <c r="B348" s="5" t="s">
        <v>2</v>
      </c>
      <c r="C348" s="4" t="s">
        <v>11</v>
      </c>
      <c r="D348" s="25"/>
      <c r="E348" s="25"/>
      <c r="F348" s="25">
        <v>0</v>
      </c>
      <c r="G348" s="25"/>
      <c r="H348" s="25"/>
      <c r="I348" s="26">
        <f t="shared" si="553"/>
        <v>0</v>
      </c>
      <c r="J348" s="26">
        <f t="shared" si="554"/>
        <v>0</v>
      </c>
      <c r="K348" s="27" t="e">
        <f t="shared" si="555"/>
        <v>#DIV/0!</v>
      </c>
      <c r="L348" s="25">
        <v>0</v>
      </c>
      <c r="M348" s="25">
        <v>0</v>
      </c>
      <c r="N348" s="25"/>
      <c r="O348" s="25">
        <f t="shared" si="579"/>
        <v>0</v>
      </c>
      <c r="P348" s="25">
        <f t="shared" si="580"/>
        <v>0</v>
      </c>
      <c r="Q348" s="28" t="e">
        <f t="shared" si="556"/>
        <v>#DIV/0!</v>
      </c>
      <c r="R348" s="17"/>
      <c r="S348" s="12" t="s">
        <v>91</v>
      </c>
    </row>
    <row r="349" spans="1:19" ht="18.75" hidden="1" x14ac:dyDescent="0.25">
      <c r="A349" s="13" t="str">
        <f t="shared" si="552"/>
        <v>b</v>
      </c>
      <c r="B349" s="5" t="s">
        <v>2</v>
      </c>
      <c r="C349" s="4" t="s">
        <v>12</v>
      </c>
      <c r="D349" s="25"/>
      <c r="E349" s="25"/>
      <c r="F349" s="25">
        <v>0</v>
      </c>
      <c r="G349" s="25"/>
      <c r="H349" s="25"/>
      <c r="I349" s="26">
        <f t="shared" si="553"/>
        <v>0</v>
      </c>
      <c r="J349" s="26">
        <f t="shared" si="554"/>
        <v>0</v>
      </c>
      <c r="K349" s="27" t="e">
        <f t="shared" si="555"/>
        <v>#DIV/0!</v>
      </c>
      <c r="L349" s="25">
        <v>0</v>
      </c>
      <c r="M349" s="25">
        <v>0</v>
      </c>
      <c r="N349" s="25"/>
      <c r="O349" s="25">
        <f t="shared" si="579"/>
        <v>0</v>
      </c>
      <c r="P349" s="25">
        <f t="shared" si="580"/>
        <v>0</v>
      </c>
      <c r="Q349" s="28" t="e">
        <f t="shared" si="556"/>
        <v>#DIV/0!</v>
      </c>
      <c r="R349" s="17"/>
      <c r="S349" s="12" t="s">
        <v>91</v>
      </c>
    </row>
    <row r="350" spans="1:19" ht="18.75" hidden="1" x14ac:dyDescent="0.25">
      <c r="A350" s="13" t="str">
        <f t="shared" si="552"/>
        <v>b</v>
      </c>
      <c r="B350" s="5" t="s">
        <v>2</v>
      </c>
      <c r="C350" s="4" t="s">
        <v>13</v>
      </c>
      <c r="D350" s="25"/>
      <c r="E350" s="25"/>
      <c r="F350" s="25">
        <v>0</v>
      </c>
      <c r="G350" s="25"/>
      <c r="H350" s="25"/>
      <c r="I350" s="26">
        <f t="shared" si="553"/>
        <v>0</v>
      </c>
      <c r="J350" s="26">
        <f t="shared" si="554"/>
        <v>0</v>
      </c>
      <c r="K350" s="27" t="e">
        <f t="shared" si="555"/>
        <v>#DIV/0!</v>
      </c>
      <c r="L350" s="25">
        <v>0</v>
      </c>
      <c r="M350" s="25">
        <v>0</v>
      </c>
      <c r="N350" s="25"/>
      <c r="O350" s="25">
        <f t="shared" si="579"/>
        <v>0</v>
      </c>
      <c r="P350" s="25">
        <f t="shared" si="580"/>
        <v>0</v>
      </c>
      <c r="Q350" s="28" t="e">
        <f t="shared" si="556"/>
        <v>#DIV/0!</v>
      </c>
      <c r="R350" s="17"/>
      <c r="S350" s="12" t="s">
        <v>91</v>
      </c>
    </row>
    <row r="351" spans="1:19" ht="36" x14ac:dyDescent="0.25">
      <c r="A351" s="13" t="str">
        <f t="shared" si="552"/>
        <v>a</v>
      </c>
      <c r="B351" s="19" t="s">
        <v>130</v>
      </c>
      <c r="C351" s="20" t="s">
        <v>37</v>
      </c>
      <c r="D351" s="26"/>
      <c r="E351" s="26"/>
      <c r="F351" s="26">
        <f t="shared" ref="F351" si="581">F352+F360+F361+F362</f>
        <v>1532450</v>
      </c>
      <c r="G351" s="26">
        <f t="shared" ref="G351:H351" si="582">G352+G360+G361+G362</f>
        <v>963201</v>
      </c>
      <c r="H351" s="26">
        <f t="shared" si="582"/>
        <v>569249</v>
      </c>
      <c r="I351" s="26">
        <f t="shared" si="553"/>
        <v>1532450</v>
      </c>
      <c r="J351" s="56">
        <f t="shared" si="554"/>
        <v>0</v>
      </c>
      <c r="K351" s="57">
        <f t="shared" si="555"/>
        <v>1</v>
      </c>
      <c r="L351" s="30">
        <f t="shared" ref="L351:M351" si="583">L352+L360+L361+L362</f>
        <v>2100000</v>
      </c>
      <c r="M351" s="30">
        <f t="shared" si="583"/>
        <v>2276500</v>
      </c>
      <c r="N351" s="26">
        <f t="shared" ref="N351" si="584">N352+N360+N361+N362</f>
        <v>744050</v>
      </c>
      <c r="O351" s="26">
        <f t="shared" ref="O351" si="585">O352+O360+O361+O362</f>
        <v>2276500</v>
      </c>
      <c r="P351" s="56">
        <f t="shared" ref="P351" si="586">P352+P360+P361+P362</f>
        <v>0</v>
      </c>
      <c r="Q351" s="60">
        <f t="shared" si="556"/>
        <v>1</v>
      </c>
      <c r="R351" s="18"/>
      <c r="S351" s="12" t="s">
        <v>91</v>
      </c>
    </row>
    <row r="352" spans="1:19" ht="18.75" x14ac:dyDescent="0.25">
      <c r="A352" s="13" t="str">
        <f t="shared" si="552"/>
        <v>a</v>
      </c>
      <c r="B352" s="3" t="s">
        <v>2</v>
      </c>
      <c r="C352" s="4" t="s">
        <v>3</v>
      </c>
      <c r="D352" s="25"/>
      <c r="E352" s="25"/>
      <c r="F352" s="25">
        <f t="shared" ref="F352" si="587">F353+F354+F355+F356+F357+F358+F359</f>
        <v>1532450</v>
      </c>
      <c r="G352" s="25">
        <f t="shared" ref="G352:H352" si="588">G353+G354+G355+G356+G357+G358+G359</f>
        <v>963201</v>
      </c>
      <c r="H352" s="25">
        <f t="shared" si="588"/>
        <v>569249</v>
      </c>
      <c r="I352" s="26">
        <f t="shared" si="553"/>
        <v>1532450</v>
      </c>
      <c r="J352" s="56">
        <f t="shared" si="554"/>
        <v>0</v>
      </c>
      <c r="K352" s="57">
        <f t="shared" si="555"/>
        <v>1</v>
      </c>
      <c r="L352" s="25">
        <f t="shared" ref="L352:M352" si="589">L353+L354+L355+L356+L357+L358+L359</f>
        <v>2100000</v>
      </c>
      <c r="M352" s="25">
        <f t="shared" si="589"/>
        <v>2276500</v>
      </c>
      <c r="N352" s="25">
        <f t="shared" ref="N352:P352" si="590">N353+N354+N355+N356+N357+N358+N359</f>
        <v>744050</v>
      </c>
      <c r="O352" s="25">
        <f t="shared" si="590"/>
        <v>2276500</v>
      </c>
      <c r="P352" s="58">
        <f t="shared" si="590"/>
        <v>0</v>
      </c>
      <c r="Q352" s="59">
        <f t="shared" si="556"/>
        <v>1</v>
      </c>
      <c r="R352" s="17"/>
      <c r="S352" s="12" t="s">
        <v>91</v>
      </c>
    </row>
    <row r="353" spans="1:19" ht="18.75" hidden="1" x14ac:dyDescent="0.25">
      <c r="A353" s="13" t="str">
        <f t="shared" si="552"/>
        <v>b</v>
      </c>
      <c r="B353" s="5" t="s">
        <v>2</v>
      </c>
      <c r="C353" s="6" t="s">
        <v>4</v>
      </c>
      <c r="D353" s="26"/>
      <c r="E353" s="26"/>
      <c r="F353" s="26">
        <v>0</v>
      </c>
      <c r="G353" s="26"/>
      <c r="H353" s="26"/>
      <c r="I353" s="26">
        <f t="shared" si="553"/>
        <v>0</v>
      </c>
      <c r="J353" s="26">
        <f t="shared" si="554"/>
        <v>0</v>
      </c>
      <c r="K353" s="27" t="e">
        <f t="shared" si="555"/>
        <v>#DIV/0!</v>
      </c>
      <c r="L353" s="31">
        <v>0</v>
      </c>
      <c r="M353" s="31">
        <v>0</v>
      </c>
      <c r="N353" s="26"/>
      <c r="O353" s="26">
        <f t="shared" ref="O353:O362" si="591">I353+N353</f>
        <v>0</v>
      </c>
      <c r="P353" s="26">
        <f t="shared" ref="P353:P362" si="592">M353-O353</f>
        <v>0</v>
      </c>
      <c r="Q353" s="29" t="e">
        <f t="shared" si="556"/>
        <v>#DIV/0!</v>
      </c>
      <c r="R353" s="18"/>
      <c r="S353" s="12" t="s">
        <v>91</v>
      </c>
    </row>
    <row r="354" spans="1:19" ht="18.75" hidden="1" x14ac:dyDescent="0.25">
      <c r="A354" s="13" t="str">
        <f t="shared" si="552"/>
        <v>b</v>
      </c>
      <c r="B354" s="5" t="s">
        <v>2</v>
      </c>
      <c r="C354" s="6" t="s">
        <v>5</v>
      </c>
      <c r="D354" s="26"/>
      <c r="E354" s="26"/>
      <c r="F354" s="26">
        <v>0</v>
      </c>
      <c r="G354" s="26"/>
      <c r="H354" s="26"/>
      <c r="I354" s="26">
        <f t="shared" si="553"/>
        <v>0</v>
      </c>
      <c r="J354" s="26">
        <f t="shared" si="554"/>
        <v>0</v>
      </c>
      <c r="K354" s="27" t="e">
        <f t="shared" si="555"/>
        <v>#DIV/0!</v>
      </c>
      <c r="L354" s="31">
        <v>0</v>
      </c>
      <c r="M354" s="31">
        <v>0</v>
      </c>
      <c r="N354" s="26"/>
      <c r="O354" s="26">
        <f t="shared" si="591"/>
        <v>0</v>
      </c>
      <c r="P354" s="26">
        <f t="shared" si="592"/>
        <v>0</v>
      </c>
      <c r="Q354" s="29" t="e">
        <f t="shared" si="556"/>
        <v>#DIV/0!</v>
      </c>
      <c r="R354" s="18"/>
      <c r="S354" s="12" t="s">
        <v>91</v>
      </c>
    </row>
    <row r="355" spans="1:19" ht="18.75" hidden="1" x14ac:dyDescent="0.25">
      <c r="A355" s="13" t="str">
        <f t="shared" si="552"/>
        <v>b</v>
      </c>
      <c r="B355" s="5" t="s">
        <v>2</v>
      </c>
      <c r="C355" s="6" t="s">
        <v>6</v>
      </c>
      <c r="D355" s="26"/>
      <c r="E355" s="26"/>
      <c r="F355" s="26">
        <v>0</v>
      </c>
      <c r="G355" s="26"/>
      <c r="H355" s="26"/>
      <c r="I355" s="26">
        <f t="shared" si="553"/>
        <v>0</v>
      </c>
      <c r="J355" s="26">
        <f t="shared" si="554"/>
        <v>0</v>
      </c>
      <c r="K355" s="27" t="e">
        <f t="shared" si="555"/>
        <v>#DIV/0!</v>
      </c>
      <c r="L355" s="31">
        <v>0</v>
      </c>
      <c r="M355" s="31">
        <v>0</v>
      </c>
      <c r="N355" s="26"/>
      <c r="O355" s="26">
        <f t="shared" si="591"/>
        <v>0</v>
      </c>
      <c r="P355" s="26">
        <f t="shared" si="592"/>
        <v>0</v>
      </c>
      <c r="Q355" s="29" t="e">
        <f t="shared" si="556"/>
        <v>#DIV/0!</v>
      </c>
      <c r="R355" s="18"/>
      <c r="S355" s="12" t="s">
        <v>91</v>
      </c>
    </row>
    <row r="356" spans="1:19" ht="18.75" hidden="1" x14ac:dyDescent="0.25">
      <c r="A356" s="13" t="str">
        <f t="shared" si="552"/>
        <v>b</v>
      </c>
      <c r="B356" s="5" t="s">
        <v>2</v>
      </c>
      <c r="C356" s="7" t="s">
        <v>7</v>
      </c>
      <c r="D356" s="26"/>
      <c r="E356" s="26"/>
      <c r="F356" s="26">
        <v>0</v>
      </c>
      <c r="G356" s="26"/>
      <c r="H356" s="26"/>
      <c r="I356" s="26">
        <f t="shared" si="553"/>
        <v>0</v>
      </c>
      <c r="J356" s="26">
        <f t="shared" si="554"/>
        <v>0</v>
      </c>
      <c r="K356" s="27" t="e">
        <f t="shared" si="555"/>
        <v>#DIV/0!</v>
      </c>
      <c r="L356" s="31">
        <v>0</v>
      </c>
      <c r="M356" s="31">
        <v>0</v>
      </c>
      <c r="N356" s="26"/>
      <c r="O356" s="26">
        <f t="shared" si="591"/>
        <v>0</v>
      </c>
      <c r="P356" s="26">
        <f t="shared" si="592"/>
        <v>0</v>
      </c>
      <c r="Q356" s="29" t="e">
        <f t="shared" si="556"/>
        <v>#DIV/0!</v>
      </c>
      <c r="R356" s="18"/>
      <c r="S356" s="12" t="s">
        <v>91</v>
      </c>
    </row>
    <row r="357" spans="1:19" ht="18.75" hidden="1" x14ac:dyDescent="0.25">
      <c r="A357" s="13" t="str">
        <f t="shared" si="552"/>
        <v>b</v>
      </c>
      <c r="B357" s="5" t="s">
        <v>2</v>
      </c>
      <c r="C357" s="7" t="s">
        <v>8</v>
      </c>
      <c r="D357" s="26"/>
      <c r="E357" s="26"/>
      <c r="F357" s="26">
        <v>0</v>
      </c>
      <c r="G357" s="26"/>
      <c r="H357" s="26"/>
      <c r="I357" s="26">
        <f t="shared" si="553"/>
        <v>0</v>
      </c>
      <c r="J357" s="26">
        <f t="shared" si="554"/>
        <v>0</v>
      </c>
      <c r="K357" s="27" t="e">
        <f t="shared" si="555"/>
        <v>#DIV/0!</v>
      </c>
      <c r="L357" s="31">
        <v>0</v>
      </c>
      <c r="M357" s="31">
        <v>0</v>
      </c>
      <c r="N357" s="26"/>
      <c r="O357" s="26">
        <f t="shared" si="591"/>
        <v>0</v>
      </c>
      <c r="P357" s="26">
        <f t="shared" si="592"/>
        <v>0</v>
      </c>
      <c r="Q357" s="29" t="e">
        <f t="shared" si="556"/>
        <v>#DIV/0!</v>
      </c>
      <c r="R357" s="18"/>
      <c r="S357" s="12" t="s">
        <v>91</v>
      </c>
    </row>
    <row r="358" spans="1:19" ht="18.75" x14ac:dyDescent="0.25">
      <c r="A358" s="13" t="str">
        <f t="shared" si="552"/>
        <v>a</v>
      </c>
      <c r="B358" s="5" t="s">
        <v>2</v>
      </c>
      <c r="C358" s="7" t="s">
        <v>9</v>
      </c>
      <c r="D358" s="26"/>
      <c r="E358" s="26"/>
      <c r="F358" s="26">
        <v>1532450</v>
      </c>
      <c r="G358" s="26">
        <v>963201</v>
      </c>
      <c r="H358" s="26">
        <v>569249</v>
      </c>
      <c r="I358" s="26">
        <f t="shared" si="553"/>
        <v>1532450</v>
      </c>
      <c r="J358" s="56">
        <f t="shared" si="554"/>
        <v>0</v>
      </c>
      <c r="K358" s="57">
        <f t="shared" si="555"/>
        <v>1</v>
      </c>
      <c r="L358" s="31">
        <v>2100000</v>
      </c>
      <c r="M358" s="31">
        <v>2276500</v>
      </c>
      <c r="N358" s="26">
        <v>744050</v>
      </c>
      <c r="O358" s="26">
        <f t="shared" si="591"/>
        <v>2276500</v>
      </c>
      <c r="P358" s="56">
        <f t="shared" si="592"/>
        <v>0</v>
      </c>
      <c r="Q358" s="60">
        <f t="shared" si="556"/>
        <v>1</v>
      </c>
      <c r="R358" s="18"/>
      <c r="S358" s="12" t="s">
        <v>91</v>
      </c>
    </row>
    <row r="359" spans="1:19" ht="18.75" hidden="1" x14ac:dyDescent="0.25">
      <c r="A359" s="13" t="str">
        <f t="shared" si="552"/>
        <v>b</v>
      </c>
      <c r="B359" s="5" t="s">
        <v>2</v>
      </c>
      <c r="C359" s="7" t="s">
        <v>10</v>
      </c>
      <c r="D359" s="26"/>
      <c r="E359" s="26"/>
      <c r="F359" s="26">
        <v>0</v>
      </c>
      <c r="G359" s="26"/>
      <c r="H359" s="26"/>
      <c r="I359" s="26">
        <f t="shared" si="553"/>
        <v>0</v>
      </c>
      <c r="J359" s="26">
        <f t="shared" si="554"/>
        <v>0</v>
      </c>
      <c r="K359" s="27" t="e">
        <f t="shared" si="555"/>
        <v>#DIV/0!</v>
      </c>
      <c r="L359" s="31">
        <v>0</v>
      </c>
      <c r="M359" s="31">
        <v>0</v>
      </c>
      <c r="N359" s="26"/>
      <c r="O359" s="26">
        <f t="shared" si="591"/>
        <v>0</v>
      </c>
      <c r="P359" s="26">
        <f t="shared" si="592"/>
        <v>0</v>
      </c>
      <c r="Q359" s="29" t="e">
        <f t="shared" si="556"/>
        <v>#DIV/0!</v>
      </c>
      <c r="R359" s="18"/>
      <c r="S359" s="12" t="s">
        <v>91</v>
      </c>
    </row>
    <row r="360" spans="1:19" ht="18.75" hidden="1" x14ac:dyDescent="0.25">
      <c r="A360" s="13" t="str">
        <f t="shared" si="552"/>
        <v>b</v>
      </c>
      <c r="B360" s="5" t="s">
        <v>2</v>
      </c>
      <c r="C360" s="4" t="s">
        <v>11</v>
      </c>
      <c r="D360" s="25"/>
      <c r="E360" s="25"/>
      <c r="F360" s="25">
        <v>0</v>
      </c>
      <c r="G360" s="25"/>
      <c r="H360" s="25"/>
      <c r="I360" s="26">
        <f t="shared" si="553"/>
        <v>0</v>
      </c>
      <c r="J360" s="26">
        <f t="shared" si="554"/>
        <v>0</v>
      </c>
      <c r="K360" s="27" t="e">
        <f t="shared" si="555"/>
        <v>#DIV/0!</v>
      </c>
      <c r="L360" s="25">
        <v>0</v>
      </c>
      <c r="M360" s="25">
        <v>0</v>
      </c>
      <c r="N360" s="25"/>
      <c r="O360" s="25">
        <f t="shared" si="591"/>
        <v>0</v>
      </c>
      <c r="P360" s="25">
        <f t="shared" si="592"/>
        <v>0</v>
      </c>
      <c r="Q360" s="28" t="e">
        <f t="shared" si="556"/>
        <v>#DIV/0!</v>
      </c>
      <c r="R360" s="17"/>
      <c r="S360" s="12" t="s">
        <v>91</v>
      </c>
    </row>
    <row r="361" spans="1:19" ht="18.75" hidden="1" x14ac:dyDescent="0.25">
      <c r="A361" s="13" t="str">
        <f t="shared" si="552"/>
        <v>b</v>
      </c>
      <c r="B361" s="5" t="s">
        <v>2</v>
      </c>
      <c r="C361" s="4" t="s">
        <v>12</v>
      </c>
      <c r="D361" s="25"/>
      <c r="E361" s="25"/>
      <c r="F361" s="25">
        <v>0</v>
      </c>
      <c r="G361" s="25"/>
      <c r="H361" s="25"/>
      <c r="I361" s="26">
        <f t="shared" si="553"/>
        <v>0</v>
      </c>
      <c r="J361" s="26">
        <f t="shared" si="554"/>
        <v>0</v>
      </c>
      <c r="K361" s="27" t="e">
        <f t="shared" si="555"/>
        <v>#DIV/0!</v>
      </c>
      <c r="L361" s="25">
        <v>0</v>
      </c>
      <c r="M361" s="25">
        <v>0</v>
      </c>
      <c r="N361" s="25"/>
      <c r="O361" s="25">
        <f t="shared" si="591"/>
        <v>0</v>
      </c>
      <c r="P361" s="25">
        <f t="shared" si="592"/>
        <v>0</v>
      </c>
      <c r="Q361" s="28" t="e">
        <f t="shared" si="556"/>
        <v>#DIV/0!</v>
      </c>
      <c r="R361" s="17"/>
      <c r="S361" s="12" t="s">
        <v>91</v>
      </c>
    </row>
    <row r="362" spans="1:19" ht="18.75" hidden="1" x14ac:dyDescent="0.25">
      <c r="A362" s="13" t="str">
        <f t="shared" si="552"/>
        <v>b</v>
      </c>
      <c r="B362" s="5" t="s">
        <v>2</v>
      </c>
      <c r="C362" s="4" t="s">
        <v>13</v>
      </c>
      <c r="D362" s="25"/>
      <c r="E362" s="25"/>
      <c r="F362" s="25">
        <v>0</v>
      </c>
      <c r="G362" s="25"/>
      <c r="H362" s="25"/>
      <c r="I362" s="26">
        <f t="shared" si="553"/>
        <v>0</v>
      </c>
      <c r="J362" s="26">
        <f t="shared" si="554"/>
        <v>0</v>
      </c>
      <c r="K362" s="27" t="e">
        <f t="shared" si="555"/>
        <v>#DIV/0!</v>
      </c>
      <c r="L362" s="25">
        <v>0</v>
      </c>
      <c r="M362" s="25">
        <v>0</v>
      </c>
      <c r="N362" s="25"/>
      <c r="O362" s="25">
        <f t="shared" si="591"/>
        <v>0</v>
      </c>
      <c r="P362" s="25">
        <f t="shared" si="592"/>
        <v>0</v>
      </c>
      <c r="Q362" s="28" t="e">
        <f t="shared" si="556"/>
        <v>#DIV/0!</v>
      </c>
      <c r="R362" s="17"/>
      <c r="S362" s="12" t="s">
        <v>91</v>
      </c>
    </row>
    <row r="363" spans="1:19" ht="54" x14ac:dyDescent="0.25">
      <c r="A363" s="13" t="str">
        <f t="shared" si="552"/>
        <v>a</v>
      </c>
      <c r="B363" s="19" t="s">
        <v>131</v>
      </c>
      <c r="C363" s="20" t="s">
        <v>132</v>
      </c>
      <c r="D363" s="26"/>
      <c r="E363" s="26"/>
      <c r="F363" s="26">
        <f t="shared" ref="F363" si="593">F364+F372+F373+F374</f>
        <v>165750</v>
      </c>
      <c r="G363" s="26">
        <f t="shared" ref="G363:H363" si="594">G364+G372+G373+G374</f>
        <v>79833</v>
      </c>
      <c r="H363" s="26">
        <f t="shared" si="594"/>
        <v>85917</v>
      </c>
      <c r="I363" s="26">
        <f t="shared" si="553"/>
        <v>165750</v>
      </c>
      <c r="J363" s="56">
        <f t="shared" si="554"/>
        <v>0</v>
      </c>
      <c r="K363" s="57">
        <f t="shared" si="555"/>
        <v>1</v>
      </c>
      <c r="L363" s="30">
        <f t="shared" ref="L363:M363" si="595">L364+L372+L373+L374</f>
        <v>260000</v>
      </c>
      <c r="M363" s="30">
        <f t="shared" si="595"/>
        <v>252000</v>
      </c>
      <c r="N363" s="26">
        <f t="shared" ref="N363" si="596">N364+N372+N373+N374</f>
        <v>86250</v>
      </c>
      <c r="O363" s="26">
        <f t="shared" ref="O363" si="597">O364+O372+O373+O374</f>
        <v>252000</v>
      </c>
      <c r="P363" s="56">
        <f t="shared" ref="P363" si="598">P364+P372+P373+P374</f>
        <v>0</v>
      </c>
      <c r="Q363" s="60">
        <f t="shared" si="556"/>
        <v>1</v>
      </c>
      <c r="R363" s="18"/>
      <c r="S363" s="12" t="s">
        <v>91</v>
      </c>
    </row>
    <row r="364" spans="1:19" ht="18.75" x14ac:dyDescent="0.25">
      <c r="A364" s="13" t="str">
        <f t="shared" si="552"/>
        <v>a</v>
      </c>
      <c r="B364" s="3" t="s">
        <v>2</v>
      </c>
      <c r="C364" s="4" t="s">
        <v>3</v>
      </c>
      <c r="D364" s="25"/>
      <c r="E364" s="25"/>
      <c r="F364" s="25">
        <f t="shared" ref="F364" si="599">F365+F366+F367+F368+F369+F370+F371</f>
        <v>165750</v>
      </c>
      <c r="G364" s="25">
        <f t="shared" ref="G364:H364" si="600">G365+G366+G367+G368+G369+G370+G371</f>
        <v>79833</v>
      </c>
      <c r="H364" s="25">
        <f t="shared" si="600"/>
        <v>85917</v>
      </c>
      <c r="I364" s="26">
        <f t="shared" si="553"/>
        <v>165750</v>
      </c>
      <c r="J364" s="56">
        <f t="shared" si="554"/>
        <v>0</v>
      </c>
      <c r="K364" s="57">
        <f t="shared" si="555"/>
        <v>1</v>
      </c>
      <c r="L364" s="25">
        <f t="shared" ref="L364:M364" si="601">L365+L366+L367+L368+L369+L370+L371</f>
        <v>260000</v>
      </c>
      <c r="M364" s="25">
        <f t="shared" si="601"/>
        <v>252000</v>
      </c>
      <c r="N364" s="25">
        <f t="shared" ref="N364:P364" si="602">N365+N366+N367+N368+N369+N370+N371</f>
        <v>86250</v>
      </c>
      <c r="O364" s="25">
        <f t="shared" si="602"/>
        <v>252000</v>
      </c>
      <c r="P364" s="58">
        <f t="shared" si="602"/>
        <v>0</v>
      </c>
      <c r="Q364" s="59">
        <f t="shared" si="556"/>
        <v>1</v>
      </c>
      <c r="R364" s="17"/>
      <c r="S364" s="12" t="s">
        <v>91</v>
      </c>
    </row>
    <row r="365" spans="1:19" ht="18.75" hidden="1" x14ac:dyDescent="0.25">
      <c r="A365" s="13" t="str">
        <f t="shared" si="552"/>
        <v>b</v>
      </c>
      <c r="B365" s="5" t="s">
        <v>2</v>
      </c>
      <c r="C365" s="6" t="s">
        <v>4</v>
      </c>
      <c r="D365" s="26"/>
      <c r="E365" s="26"/>
      <c r="F365" s="26">
        <v>0</v>
      </c>
      <c r="G365" s="26"/>
      <c r="H365" s="26"/>
      <c r="I365" s="26">
        <f t="shared" si="553"/>
        <v>0</v>
      </c>
      <c r="J365" s="26">
        <f t="shared" si="554"/>
        <v>0</v>
      </c>
      <c r="K365" s="27" t="e">
        <f t="shared" si="555"/>
        <v>#DIV/0!</v>
      </c>
      <c r="L365" s="31">
        <v>0</v>
      </c>
      <c r="M365" s="31">
        <v>0</v>
      </c>
      <c r="N365" s="26"/>
      <c r="O365" s="26">
        <f t="shared" ref="O365:O374" si="603">I365+N365</f>
        <v>0</v>
      </c>
      <c r="P365" s="26">
        <f t="shared" ref="P365:P374" si="604">M365-O365</f>
        <v>0</v>
      </c>
      <c r="Q365" s="29" t="e">
        <f t="shared" si="556"/>
        <v>#DIV/0!</v>
      </c>
      <c r="R365" s="18"/>
      <c r="S365" s="12" t="s">
        <v>91</v>
      </c>
    </row>
    <row r="366" spans="1:19" ht="18.75" hidden="1" x14ac:dyDescent="0.25">
      <c r="A366" s="13" t="str">
        <f t="shared" si="552"/>
        <v>b</v>
      </c>
      <c r="B366" s="5" t="s">
        <v>2</v>
      </c>
      <c r="C366" s="6" t="s">
        <v>5</v>
      </c>
      <c r="D366" s="26"/>
      <c r="E366" s="26"/>
      <c r="F366" s="26">
        <v>0</v>
      </c>
      <c r="G366" s="26"/>
      <c r="H366" s="26"/>
      <c r="I366" s="26">
        <f t="shared" si="553"/>
        <v>0</v>
      </c>
      <c r="J366" s="26">
        <f t="shared" si="554"/>
        <v>0</v>
      </c>
      <c r="K366" s="27" t="e">
        <f t="shared" si="555"/>
        <v>#DIV/0!</v>
      </c>
      <c r="L366" s="31">
        <v>0</v>
      </c>
      <c r="M366" s="31">
        <v>0</v>
      </c>
      <c r="N366" s="26"/>
      <c r="O366" s="26">
        <f t="shared" si="603"/>
        <v>0</v>
      </c>
      <c r="P366" s="26">
        <f t="shared" si="604"/>
        <v>0</v>
      </c>
      <c r="Q366" s="29" t="e">
        <f t="shared" si="556"/>
        <v>#DIV/0!</v>
      </c>
      <c r="R366" s="18"/>
      <c r="S366" s="12" t="s">
        <v>91</v>
      </c>
    </row>
    <row r="367" spans="1:19" ht="18.75" hidden="1" x14ac:dyDescent="0.25">
      <c r="A367" s="13" t="str">
        <f t="shared" si="552"/>
        <v>b</v>
      </c>
      <c r="B367" s="5" t="s">
        <v>2</v>
      </c>
      <c r="C367" s="6" t="s">
        <v>6</v>
      </c>
      <c r="D367" s="26"/>
      <c r="E367" s="26"/>
      <c r="F367" s="26">
        <v>0</v>
      </c>
      <c r="G367" s="26"/>
      <c r="H367" s="26"/>
      <c r="I367" s="26">
        <f t="shared" si="553"/>
        <v>0</v>
      </c>
      <c r="J367" s="26">
        <f t="shared" si="554"/>
        <v>0</v>
      </c>
      <c r="K367" s="27" t="e">
        <f t="shared" si="555"/>
        <v>#DIV/0!</v>
      </c>
      <c r="L367" s="31">
        <v>0</v>
      </c>
      <c r="M367" s="31">
        <v>0</v>
      </c>
      <c r="N367" s="26"/>
      <c r="O367" s="26">
        <f t="shared" si="603"/>
        <v>0</v>
      </c>
      <c r="P367" s="26">
        <f t="shared" si="604"/>
        <v>0</v>
      </c>
      <c r="Q367" s="29" t="e">
        <f t="shared" si="556"/>
        <v>#DIV/0!</v>
      </c>
      <c r="R367" s="18"/>
      <c r="S367" s="12" t="s">
        <v>91</v>
      </c>
    </row>
    <row r="368" spans="1:19" ht="18.75" hidden="1" x14ac:dyDescent="0.25">
      <c r="A368" s="13" t="str">
        <f t="shared" si="552"/>
        <v>b</v>
      </c>
      <c r="B368" s="5" t="s">
        <v>2</v>
      </c>
      <c r="C368" s="7" t="s">
        <v>7</v>
      </c>
      <c r="D368" s="26"/>
      <c r="E368" s="26"/>
      <c r="F368" s="26">
        <v>0</v>
      </c>
      <c r="G368" s="26"/>
      <c r="H368" s="26"/>
      <c r="I368" s="26">
        <f t="shared" si="553"/>
        <v>0</v>
      </c>
      <c r="J368" s="26">
        <f t="shared" si="554"/>
        <v>0</v>
      </c>
      <c r="K368" s="27" t="e">
        <f t="shared" si="555"/>
        <v>#DIV/0!</v>
      </c>
      <c r="L368" s="31">
        <v>0</v>
      </c>
      <c r="M368" s="31">
        <v>0</v>
      </c>
      <c r="N368" s="26"/>
      <c r="O368" s="26">
        <f t="shared" si="603"/>
        <v>0</v>
      </c>
      <c r="P368" s="26">
        <f t="shared" si="604"/>
        <v>0</v>
      </c>
      <c r="Q368" s="29" t="e">
        <f t="shared" si="556"/>
        <v>#DIV/0!</v>
      </c>
      <c r="R368" s="18"/>
      <c r="S368" s="12" t="s">
        <v>91</v>
      </c>
    </row>
    <row r="369" spans="1:19" ht="18.75" hidden="1" x14ac:dyDescent="0.25">
      <c r="A369" s="13" t="str">
        <f t="shared" si="552"/>
        <v>b</v>
      </c>
      <c r="B369" s="5" t="s">
        <v>2</v>
      </c>
      <c r="C369" s="7" t="s">
        <v>8</v>
      </c>
      <c r="D369" s="26"/>
      <c r="E369" s="26"/>
      <c r="F369" s="26">
        <v>0</v>
      </c>
      <c r="G369" s="26"/>
      <c r="H369" s="26"/>
      <c r="I369" s="26">
        <f t="shared" si="553"/>
        <v>0</v>
      </c>
      <c r="J369" s="26">
        <f t="shared" si="554"/>
        <v>0</v>
      </c>
      <c r="K369" s="27" t="e">
        <f t="shared" si="555"/>
        <v>#DIV/0!</v>
      </c>
      <c r="L369" s="31">
        <v>0</v>
      </c>
      <c r="M369" s="31">
        <v>0</v>
      </c>
      <c r="N369" s="26"/>
      <c r="O369" s="26">
        <f t="shared" si="603"/>
        <v>0</v>
      </c>
      <c r="P369" s="26">
        <f t="shared" si="604"/>
        <v>0</v>
      </c>
      <c r="Q369" s="29" t="e">
        <f t="shared" si="556"/>
        <v>#DIV/0!</v>
      </c>
      <c r="R369" s="18"/>
      <c r="S369" s="12" t="s">
        <v>91</v>
      </c>
    </row>
    <row r="370" spans="1:19" ht="18.75" x14ac:dyDescent="0.25">
      <c r="A370" s="13" t="str">
        <f t="shared" si="552"/>
        <v>a</v>
      </c>
      <c r="B370" s="5" t="s">
        <v>2</v>
      </c>
      <c r="C370" s="7" t="s">
        <v>9</v>
      </c>
      <c r="D370" s="26"/>
      <c r="E370" s="26"/>
      <c r="F370" s="26">
        <v>165750</v>
      </c>
      <c r="G370" s="26">
        <v>79833</v>
      </c>
      <c r="H370" s="26">
        <v>85917</v>
      </c>
      <c r="I370" s="26">
        <f t="shared" si="553"/>
        <v>165750</v>
      </c>
      <c r="J370" s="56">
        <f t="shared" si="554"/>
        <v>0</v>
      </c>
      <c r="K370" s="57">
        <f t="shared" si="555"/>
        <v>1</v>
      </c>
      <c r="L370" s="31">
        <v>260000</v>
      </c>
      <c r="M370" s="31">
        <v>252000</v>
      </c>
      <c r="N370" s="26">
        <v>86250</v>
      </c>
      <c r="O370" s="26">
        <f t="shared" si="603"/>
        <v>252000</v>
      </c>
      <c r="P370" s="56">
        <f t="shared" si="604"/>
        <v>0</v>
      </c>
      <c r="Q370" s="60">
        <f t="shared" si="556"/>
        <v>1</v>
      </c>
      <c r="R370" s="18"/>
      <c r="S370" s="12" t="s">
        <v>91</v>
      </c>
    </row>
    <row r="371" spans="1:19" ht="18.75" hidden="1" x14ac:dyDescent="0.25">
      <c r="A371" s="13" t="str">
        <f t="shared" si="552"/>
        <v>b</v>
      </c>
      <c r="B371" s="5" t="s">
        <v>2</v>
      </c>
      <c r="C371" s="7" t="s">
        <v>10</v>
      </c>
      <c r="D371" s="26"/>
      <c r="E371" s="26"/>
      <c r="F371" s="26"/>
      <c r="G371" s="26"/>
      <c r="H371" s="26"/>
      <c r="I371" s="26">
        <f t="shared" si="553"/>
        <v>0</v>
      </c>
      <c r="J371" s="26">
        <f t="shared" si="554"/>
        <v>0</v>
      </c>
      <c r="K371" s="27" t="e">
        <f t="shared" si="555"/>
        <v>#DIV/0!</v>
      </c>
      <c r="L371" s="31">
        <v>0</v>
      </c>
      <c r="M371" s="31">
        <v>0</v>
      </c>
      <c r="N371" s="26"/>
      <c r="O371" s="26">
        <f t="shared" si="603"/>
        <v>0</v>
      </c>
      <c r="P371" s="26">
        <f t="shared" si="604"/>
        <v>0</v>
      </c>
      <c r="Q371" s="29" t="e">
        <f t="shared" si="556"/>
        <v>#DIV/0!</v>
      </c>
      <c r="R371" s="18"/>
      <c r="S371" s="12" t="s">
        <v>91</v>
      </c>
    </row>
    <row r="372" spans="1:19" ht="18.75" hidden="1" x14ac:dyDescent="0.25">
      <c r="A372" s="13" t="str">
        <f t="shared" si="552"/>
        <v>b</v>
      </c>
      <c r="B372" s="5" t="s">
        <v>2</v>
      </c>
      <c r="C372" s="4" t="s">
        <v>11</v>
      </c>
      <c r="D372" s="25"/>
      <c r="E372" s="25"/>
      <c r="F372" s="25">
        <v>0</v>
      </c>
      <c r="G372" s="25"/>
      <c r="H372" s="25"/>
      <c r="I372" s="26">
        <f t="shared" si="553"/>
        <v>0</v>
      </c>
      <c r="J372" s="26">
        <f t="shared" si="554"/>
        <v>0</v>
      </c>
      <c r="K372" s="27" t="e">
        <f t="shared" si="555"/>
        <v>#DIV/0!</v>
      </c>
      <c r="L372" s="25">
        <v>0</v>
      </c>
      <c r="M372" s="25">
        <v>0</v>
      </c>
      <c r="N372" s="25"/>
      <c r="O372" s="25">
        <f t="shared" si="603"/>
        <v>0</v>
      </c>
      <c r="P372" s="25">
        <f t="shared" si="604"/>
        <v>0</v>
      </c>
      <c r="Q372" s="28" t="e">
        <f t="shared" si="556"/>
        <v>#DIV/0!</v>
      </c>
      <c r="R372" s="17"/>
      <c r="S372" s="12" t="s">
        <v>91</v>
      </c>
    </row>
    <row r="373" spans="1:19" ht="18.75" hidden="1" x14ac:dyDescent="0.25">
      <c r="A373" s="13" t="str">
        <f t="shared" si="552"/>
        <v>b</v>
      </c>
      <c r="B373" s="5" t="s">
        <v>2</v>
      </c>
      <c r="C373" s="4" t="s">
        <v>12</v>
      </c>
      <c r="D373" s="25"/>
      <c r="E373" s="25"/>
      <c r="F373" s="25">
        <v>0</v>
      </c>
      <c r="G373" s="25"/>
      <c r="H373" s="25"/>
      <c r="I373" s="26">
        <f t="shared" si="553"/>
        <v>0</v>
      </c>
      <c r="J373" s="26">
        <f t="shared" si="554"/>
        <v>0</v>
      </c>
      <c r="K373" s="27" t="e">
        <f t="shared" si="555"/>
        <v>#DIV/0!</v>
      </c>
      <c r="L373" s="25">
        <v>0</v>
      </c>
      <c r="M373" s="25">
        <v>0</v>
      </c>
      <c r="N373" s="25"/>
      <c r="O373" s="25">
        <f t="shared" si="603"/>
        <v>0</v>
      </c>
      <c r="P373" s="25">
        <f t="shared" si="604"/>
        <v>0</v>
      </c>
      <c r="Q373" s="28" t="e">
        <f t="shared" si="556"/>
        <v>#DIV/0!</v>
      </c>
      <c r="R373" s="17"/>
      <c r="S373" s="12" t="s">
        <v>91</v>
      </c>
    </row>
    <row r="374" spans="1:19" ht="18.75" hidden="1" x14ac:dyDescent="0.25">
      <c r="A374" s="13" t="str">
        <f t="shared" si="552"/>
        <v>b</v>
      </c>
      <c r="B374" s="5" t="s">
        <v>2</v>
      </c>
      <c r="C374" s="4" t="s">
        <v>13</v>
      </c>
      <c r="D374" s="25"/>
      <c r="E374" s="25"/>
      <c r="F374" s="25">
        <v>0</v>
      </c>
      <c r="G374" s="25"/>
      <c r="H374" s="25"/>
      <c r="I374" s="26">
        <f t="shared" si="553"/>
        <v>0</v>
      </c>
      <c r="J374" s="26">
        <f t="shared" si="554"/>
        <v>0</v>
      </c>
      <c r="K374" s="27" t="e">
        <f t="shared" si="555"/>
        <v>#DIV/0!</v>
      </c>
      <c r="L374" s="25">
        <v>0</v>
      </c>
      <c r="M374" s="25">
        <v>0</v>
      </c>
      <c r="N374" s="25"/>
      <c r="O374" s="25">
        <f t="shared" si="603"/>
        <v>0</v>
      </c>
      <c r="P374" s="25">
        <f t="shared" si="604"/>
        <v>0</v>
      </c>
      <c r="Q374" s="28" t="e">
        <f t="shared" si="556"/>
        <v>#DIV/0!</v>
      </c>
      <c r="R374" s="17"/>
      <c r="S374" s="12" t="s">
        <v>91</v>
      </c>
    </row>
    <row r="375" spans="1:19" ht="94.5" customHeight="1" x14ac:dyDescent="0.25">
      <c r="A375" s="13" t="str">
        <f t="shared" si="552"/>
        <v>a</v>
      </c>
      <c r="B375" s="19" t="s">
        <v>133</v>
      </c>
      <c r="C375" s="20" t="s">
        <v>38</v>
      </c>
      <c r="D375" s="26"/>
      <c r="E375" s="26"/>
      <c r="F375" s="26">
        <f t="shared" ref="F375" si="605">F376+F384+F385+F386</f>
        <v>180350</v>
      </c>
      <c r="G375" s="26">
        <f t="shared" ref="G375:H375" si="606">G376+G384+G385+G386</f>
        <v>116550</v>
      </c>
      <c r="H375" s="26">
        <f t="shared" si="606"/>
        <v>63800</v>
      </c>
      <c r="I375" s="26">
        <f t="shared" si="553"/>
        <v>180350</v>
      </c>
      <c r="J375" s="56">
        <f t="shared" si="554"/>
        <v>0</v>
      </c>
      <c r="K375" s="57">
        <f t="shared" si="555"/>
        <v>1</v>
      </c>
      <c r="L375" s="30">
        <f t="shared" ref="L375:M375" si="607">L376+L384+L385+L386</f>
        <v>260000</v>
      </c>
      <c r="M375" s="30">
        <f t="shared" si="607"/>
        <v>255500</v>
      </c>
      <c r="N375" s="26">
        <f t="shared" ref="N375" si="608">N376+N384+N385+N386</f>
        <v>75150</v>
      </c>
      <c r="O375" s="26">
        <f t="shared" ref="O375" si="609">O376+O384+O385+O386</f>
        <v>255500</v>
      </c>
      <c r="P375" s="56">
        <f t="shared" ref="P375" si="610">P376+P384+P385+P386</f>
        <v>0</v>
      </c>
      <c r="Q375" s="60">
        <f t="shared" si="556"/>
        <v>1</v>
      </c>
      <c r="R375" s="18"/>
      <c r="S375" s="12" t="s">
        <v>91</v>
      </c>
    </row>
    <row r="376" spans="1:19" ht="18.75" x14ac:dyDescent="0.25">
      <c r="A376" s="13" t="str">
        <f t="shared" si="552"/>
        <v>a</v>
      </c>
      <c r="B376" s="3" t="s">
        <v>2</v>
      </c>
      <c r="C376" s="4" t="s">
        <v>3</v>
      </c>
      <c r="D376" s="25"/>
      <c r="E376" s="25"/>
      <c r="F376" s="25">
        <f t="shared" ref="F376" si="611">F377+F378+F379+F380+F381+F382+F383</f>
        <v>180350</v>
      </c>
      <c r="G376" s="25">
        <f t="shared" ref="G376:H376" si="612">G377+G378+G379+G380+G381+G382+G383</f>
        <v>116550</v>
      </c>
      <c r="H376" s="25">
        <f t="shared" si="612"/>
        <v>63800</v>
      </c>
      <c r="I376" s="26">
        <f t="shared" si="553"/>
        <v>180350</v>
      </c>
      <c r="J376" s="56">
        <f t="shared" si="554"/>
        <v>0</v>
      </c>
      <c r="K376" s="57">
        <f t="shared" si="555"/>
        <v>1</v>
      </c>
      <c r="L376" s="25">
        <f t="shared" ref="L376:M376" si="613">L377+L378+L379+L380+L381+L382+L383</f>
        <v>260000</v>
      </c>
      <c r="M376" s="25">
        <f t="shared" si="613"/>
        <v>255500</v>
      </c>
      <c r="N376" s="25">
        <f t="shared" ref="N376:P376" si="614">N377+N378+N379+N380+N381+N382+N383</f>
        <v>75150</v>
      </c>
      <c r="O376" s="25">
        <f t="shared" si="614"/>
        <v>255500</v>
      </c>
      <c r="P376" s="58">
        <f t="shared" si="614"/>
        <v>0</v>
      </c>
      <c r="Q376" s="59">
        <f t="shared" si="556"/>
        <v>1</v>
      </c>
      <c r="R376" s="17"/>
      <c r="S376" s="12" t="s">
        <v>91</v>
      </c>
    </row>
    <row r="377" spans="1:19" ht="18.75" hidden="1" x14ac:dyDescent="0.25">
      <c r="A377" s="13" t="str">
        <f t="shared" si="552"/>
        <v>b</v>
      </c>
      <c r="B377" s="5" t="s">
        <v>2</v>
      </c>
      <c r="C377" s="6" t="s">
        <v>4</v>
      </c>
      <c r="D377" s="26"/>
      <c r="E377" s="26"/>
      <c r="F377" s="26">
        <v>0</v>
      </c>
      <c r="G377" s="26"/>
      <c r="H377" s="26"/>
      <c r="I377" s="26">
        <f t="shared" si="553"/>
        <v>0</v>
      </c>
      <c r="J377" s="26">
        <f t="shared" si="554"/>
        <v>0</v>
      </c>
      <c r="K377" s="27" t="e">
        <f t="shared" si="555"/>
        <v>#DIV/0!</v>
      </c>
      <c r="L377" s="31">
        <v>0</v>
      </c>
      <c r="M377" s="31">
        <v>0</v>
      </c>
      <c r="N377" s="26"/>
      <c r="O377" s="26">
        <f t="shared" ref="O377:O386" si="615">I377+N377</f>
        <v>0</v>
      </c>
      <c r="P377" s="26">
        <f t="shared" ref="P377:P386" si="616">M377-O377</f>
        <v>0</v>
      </c>
      <c r="Q377" s="29" t="e">
        <f t="shared" si="556"/>
        <v>#DIV/0!</v>
      </c>
      <c r="R377" s="18"/>
      <c r="S377" s="12" t="s">
        <v>91</v>
      </c>
    </row>
    <row r="378" spans="1:19" ht="18.75" hidden="1" x14ac:dyDescent="0.25">
      <c r="A378" s="13" t="str">
        <f t="shared" si="552"/>
        <v>b</v>
      </c>
      <c r="B378" s="5" t="s">
        <v>2</v>
      </c>
      <c r="C378" s="6" t="s">
        <v>5</v>
      </c>
      <c r="D378" s="26"/>
      <c r="E378" s="26"/>
      <c r="F378" s="26">
        <v>0</v>
      </c>
      <c r="G378" s="26"/>
      <c r="H378" s="26"/>
      <c r="I378" s="26">
        <f t="shared" si="553"/>
        <v>0</v>
      </c>
      <c r="J378" s="26">
        <f t="shared" si="554"/>
        <v>0</v>
      </c>
      <c r="K378" s="27" t="e">
        <f t="shared" si="555"/>
        <v>#DIV/0!</v>
      </c>
      <c r="L378" s="31">
        <v>0</v>
      </c>
      <c r="M378" s="31">
        <v>0</v>
      </c>
      <c r="N378" s="26"/>
      <c r="O378" s="26">
        <f t="shared" si="615"/>
        <v>0</v>
      </c>
      <c r="P378" s="26">
        <f t="shared" si="616"/>
        <v>0</v>
      </c>
      <c r="Q378" s="29" t="e">
        <f t="shared" si="556"/>
        <v>#DIV/0!</v>
      </c>
      <c r="R378" s="18"/>
      <c r="S378" s="12" t="s">
        <v>91</v>
      </c>
    </row>
    <row r="379" spans="1:19" ht="18.75" hidden="1" x14ac:dyDescent="0.25">
      <c r="A379" s="13" t="str">
        <f t="shared" si="552"/>
        <v>b</v>
      </c>
      <c r="B379" s="5" t="s">
        <v>2</v>
      </c>
      <c r="C379" s="6" t="s">
        <v>6</v>
      </c>
      <c r="D379" s="26"/>
      <c r="E379" s="26"/>
      <c r="F379" s="26">
        <v>0</v>
      </c>
      <c r="G379" s="26"/>
      <c r="H379" s="26"/>
      <c r="I379" s="26">
        <f t="shared" si="553"/>
        <v>0</v>
      </c>
      <c r="J379" s="26">
        <f t="shared" si="554"/>
        <v>0</v>
      </c>
      <c r="K379" s="27" t="e">
        <f t="shared" si="555"/>
        <v>#DIV/0!</v>
      </c>
      <c r="L379" s="31">
        <v>0</v>
      </c>
      <c r="M379" s="31">
        <v>0</v>
      </c>
      <c r="N379" s="26"/>
      <c r="O379" s="26">
        <f t="shared" si="615"/>
        <v>0</v>
      </c>
      <c r="P379" s="26">
        <f t="shared" si="616"/>
        <v>0</v>
      </c>
      <c r="Q379" s="29" t="e">
        <f t="shared" si="556"/>
        <v>#DIV/0!</v>
      </c>
      <c r="R379" s="18"/>
      <c r="S379" s="12" t="s">
        <v>91</v>
      </c>
    </row>
    <row r="380" spans="1:19" ht="18.75" hidden="1" x14ac:dyDescent="0.25">
      <c r="A380" s="13" t="str">
        <f t="shared" si="552"/>
        <v>b</v>
      </c>
      <c r="B380" s="5" t="s">
        <v>2</v>
      </c>
      <c r="C380" s="7" t="s">
        <v>7</v>
      </c>
      <c r="D380" s="26"/>
      <c r="E380" s="26"/>
      <c r="F380" s="26">
        <v>0</v>
      </c>
      <c r="G380" s="26"/>
      <c r="H380" s="26"/>
      <c r="I380" s="26">
        <f t="shared" si="553"/>
        <v>0</v>
      </c>
      <c r="J380" s="26">
        <f t="shared" si="554"/>
        <v>0</v>
      </c>
      <c r="K380" s="27" t="e">
        <f t="shared" si="555"/>
        <v>#DIV/0!</v>
      </c>
      <c r="L380" s="31">
        <v>0</v>
      </c>
      <c r="M380" s="31">
        <v>0</v>
      </c>
      <c r="N380" s="26"/>
      <c r="O380" s="26">
        <f t="shared" si="615"/>
        <v>0</v>
      </c>
      <c r="P380" s="26">
        <f t="shared" si="616"/>
        <v>0</v>
      </c>
      <c r="Q380" s="29" t="e">
        <f t="shared" si="556"/>
        <v>#DIV/0!</v>
      </c>
      <c r="R380" s="18"/>
      <c r="S380" s="12" t="s">
        <v>91</v>
      </c>
    </row>
    <row r="381" spans="1:19" ht="18.75" hidden="1" x14ac:dyDescent="0.25">
      <c r="A381" s="13" t="str">
        <f t="shared" si="552"/>
        <v>b</v>
      </c>
      <c r="B381" s="5" t="s">
        <v>2</v>
      </c>
      <c r="C381" s="7" t="s">
        <v>8</v>
      </c>
      <c r="D381" s="26"/>
      <c r="E381" s="26"/>
      <c r="F381" s="26">
        <v>0</v>
      </c>
      <c r="G381" s="26"/>
      <c r="H381" s="26"/>
      <c r="I381" s="26">
        <f t="shared" si="553"/>
        <v>0</v>
      </c>
      <c r="J381" s="26">
        <f t="shared" si="554"/>
        <v>0</v>
      </c>
      <c r="K381" s="27" t="e">
        <f t="shared" si="555"/>
        <v>#DIV/0!</v>
      </c>
      <c r="L381" s="31">
        <v>0</v>
      </c>
      <c r="M381" s="31">
        <v>0</v>
      </c>
      <c r="N381" s="26"/>
      <c r="O381" s="26">
        <f t="shared" si="615"/>
        <v>0</v>
      </c>
      <c r="P381" s="26">
        <f t="shared" si="616"/>
        <v>0</v>
      </c>
      <c r="Q381" s="29" t="e">
        <f t="shared" si="556"/>
        <v>#DIV/0!</v>
      </c>
      <c r="R381" s="18"/>
      <c r="S381" s="12" t="s">
        <v>91</v>
      </c>
    </row>
    <row r="382" spans="1:19" ht="18.75" x14ac:dyDescent="0.25">
      <c r="A382" s="13" t="str">
        <f t="shared" si="552"/>
        <v>a</v>
      </c>
      <c r="B382" s="5" t="s">
        <v>2</v>
      </c>
      <c r="C382" s="7" t="s">
        <v>9</v>
      </c>
      <c r="D382" s="26"/>
      <c r="E382" s="26"/>
      <c r="F382" s="26">
        <v>180350</v>
      </c>
      <c r="G382" s="26">
        <v>116550</v>
      </c>
      <c r="H382" s="26">
        <v>63800</v>
      </c>
      <c r="I382" s="26">
        <f t="shared" si="553"/>
        <v>180350</v>
      </c>
      <c r="J382" s="56">
        <f t="shared" si="554"/>
        <v>0</v>
      </c>
      <c r="K382" s="57">
        <f t="shared" si="555"/>
        <v>1</v>
      </c>
      <c r="L382" s="31">
        <v>260000</v>
      </c>
      <c r="M382" s="31">
        <v>255500</v>
      </c>
      <c r="N382" s="26">
        <v>75150</v>
      </c>
      <c r="O382" s="26">
        <f t="shared" si="615"/>
        <v>255500</v>
      </c>
      <c r="P382" s="56">
        <f t="shared" si="616"/>
        <v>0</v>
      </c>
      <c r="Q382" s="60">
        <f t="shared" si="556"/>
        <v>1</v>
      </c>
      <c r="R382" s="18"/>
      <c r="S382" s="12" t="s">
        <v>91</v>
      </c>
    </row>
    <row r="383" spans="1:19" ht="18.75" hidden="1" x14ac:dyDescent="0.25">
      <c r="A383" s="13" t="str">
        <f t="shared" si="552"/>
        <v>b</v>
      </c>
      <c r="B383" s="5" t="s">
        <v>2</v>
      </c>
      <c r="C383" s="7" t="s">
        <v>10</v>
      </c>
      <c r="D383" s="26"/>
      <c r="E383" s="26"/>
      <c r="F383" s="26">
        <v>0</v>
      </c>
      <c r="G383" s="26"/>
      <c r="H383" s="26"/>
      <c r="I383" s="26">
        <f t="shared" si="553"/>
        <v>0</v>
      </c>
      <c r="J383" s="26">
        <f t="shared" si="554"/>
        <v>0</v>
      </c>
      <c r="K383" s="27" t="e">
        <f t="shared" si="555"/>
        <v>#DIV/0!</v>
      </c>
      <c r="L383" s="31">
        <v>0</v>
      </c>
      <c r="M383" s="31">
        <v>0</v>
      </c>
      <c r="N383" s="26"/>
      <c r="O383" s="26">
        <f t="shared" si="615"/>
        <v>0</v>
      </c>
      <c r="P383" s="26">
        <f t="shared" si="616"/>
        <v>0</v>
      </c>
      <c r="Q383" s="29" t="e">
        <f t="shared" si="556"/>
        <v>#DIV/0!</v>
      </c>
      <c r="R383" s="18"/>
      <c r="S383" s="12" t="s">
        <v>91</v>
      </c>
    </row>
    <row r="384" spans="1:19" ht="18.75" hidden="1" x14ac:dyDescent="0.25">
      <c r="A384" s="13" t="str">
        <f t="shared" si="552"/>
        <v>b</v>
      </c>
      <c r="B384" s="5" t="s">
        <v>2</v>
      </c>
      <c r="C384" s="4" t="s">
        <v>11</v>
      </c>
      <c r="D384" s="25"/>
      <c r="E384" s="25"/>
      <c r="F384" s="25">
        <v>0</v>
      </c>
      <c r="G384" s="25"/>
      <c r="H384" s="25"/>
      <c r="I384" s="26">
        <f t="shared" si="553"/>
        <v>0</v>
      </c>
      <c r="J384" s="26">
        <f t="shared" si="554"/>
        <v>0</v>
      </c>
      <c r="K384" s="27" t="e">
        <f t="shared" si="555"/>
        <v>#DIV/0!</v>
      </c>
      <c r="L384" s="25">
        <v>0</v>
      </c>
      <c r="M384" s="25">
        <v>0</v>
      </c>
      <c r="N384" s="25"/>
      <c r="O384" s="25">
        <f t="shared" si="615"/>
        <v>0</v>
      </c>
      <c r="P384" s="25">
        <f t="shared" si="616"/>
        <v>0</v>
      </c>
      <c r="Q384" s="28" t="e">
        <f t="shared" si="556"/>
        <v>#DIV/0!</v>
      </c>
      <c r="R384" s="17"/>
      <c r="S384" s="12" t="s">
        <v>91</v>
      </c>
    </row>
    <row r="385" spans="1:19" ht="18.75" hidden="1" x14ac:dyDescent="0.25">
      <c r="A385" s="13" t="str">
        <f t="shared" si="552"/>
        <v>b</v>
      </c>
      <c r="B385" s="5" t="s">
        <v>2</v>
      </c>
      <c r="C385" s="4" t="s">
        <v>12</v>
      </c>
      <c r="D385" s="25"/>
      <c r="E385" s="25"/>
      <c r="F385" s="25">
        <v>0</v>
      </c>
      <c r="G385" s="25"/>
      <c r="H385" s="25"/>
      <c r="I385" s="26">
        <f t="shared" si="553"/>
        <v>0</v>
      </c>
      <c r="J385" s="26">
        <f t="shared" si="554"/>
        <v>0</v>
      </c>
      <c r="K385" s="27" t="e">
        <f t="shared" si="555"/>
        <v>#DIV/0!</v>
      </c>
      <c r="L385" s="25">
        <v>0</v>
      </c>
      <c r="M385" s="25">
        <v>0</v>
      </c>
      <c r="N385" s="25"/>
      <c r="O385" s="25">
        <f t="shared" si="615"/>
        <v>0</v>
      </c>
      <c r="P385" s="25">
        <f t="shared" si="616"/>
        <v>0</v>
      </c>
      <c r="Q385" s="28" t="e">
        <f t="shared" si="556"/>
        <v>#DIV/0!</v>
      </c>
      <c r="R385" s="17"/>
      <c r="S385" s="12" t="s">
        <v>91</v>
      </c>
    </row>
    <row r="386" spans="1:19" ht="18.75" hidden="1" x14ac:dyDescent="0.25">
      <c r="A386" s="13" t="str">
        <f t="shared" si="552"/>
        <v>b</v>
      </c>
      <c r="B386" s="5" t="s">
        <v>2</v>
      </c>
      <c r="C386" s="4" t="s">
        <v>13</v>
      </c>
      <c r="D386" s="25"/>
      <c r="E386" s="25"/>
      <c r="F386" s="25">
        <v>0</v>
      </c>
      <c r="G386" s="25"/>
      <c r="H386" s="25"/>
      <c r="I386" s="26">
        <f t="shared" si="553"/>
        <v>0</v>
      </c>
      <c r="J386" s="26">
        <f t="shared" si="554"/>
        <v>0</v>
      </c>
      <c r="K386" s="27" t="e">
        <f t="shared" si="555"/>
        <v>#DIV/0!</v>
      </c>
      <c r="L386" s="25">
        <v>0</v>
      </c>
      <c r="M386" s="25">
        <v>0</v>
      </c>
      <c r="N386" s="25"/>
      <c r="O386" s="25">
        <f t="shared" si="615"/>
        <v>0</v>
      </c>
      <c r="P386" s="25">
        <f t="shared" si="616"/>
        <v>0</v>
      </c>
      <c r="Q386" s="28" t="e">
        <f t="shared" si="556"/>
        <v>#DIV/0!</v>
      </c>
      <c r="R386" s="17"/>
      <c r="S386" s="12" t="s">
        <v>91</v>
      </c>
    </row>
    <row r="387" spans="1:19" ht="36" x14ac:dyDescent="0.25">
      <c r="A387" s="13" t="str">
        <f t="shared" si="552"/>
        <v>a</v>
      </c>
      <c r="B387" s="19" t="s">
        <v>134</v>
      </c>
      <c r="C387" s="20" t="s">
        <v>39</v>
      </c>
      <c r="D387" s="26">
        <f t="shared" ref="D387:F387" si="617">D388+D396+D397+D398</f>
        <v>0</v>
      </c>
      <c r="E387" s="26"/>
      <c r="F387" s="26">
        <f t="shared" si="617"/>
        <v>39521300</v>
      </c>
      <c r="G387" s="26">
        <f t="shared" ref="G387:H387" si="618">G388+G396+G397+G398</f>
        <v>26042457</v>
      </c>
      <c r="H387" s="26">
        <f t="shared" si="618"/>
        <v>13415680</v>
      </c>
      <c r="I387" s="26">
        <f t="shared" si="553"/>
        <v>39458137</v>
      </c>
      <c r="J387" s="56">
        <f t="shared" si="554"/>
        <v>63163</v>
      </c>
      <c r="K387" s="57">
        <f t="shared" si="555"/>
        <v>0.99840179852383404</v>
      </c>
      <c r="L387" s="26">
        <f t="shared" ref="L387:N387" si="619">L388+L396+L397+L398</f>
        <v>46500000</v>
      </c>
      <c r="M387" s="26">
        <f t="shared" si="619"/>
        <v>46500000</v>
      </c>
      <c r="N387" s="26">
        <f t="shared" si="619"/>
        <v>13441800</v>
      </c>
      <c r="O387" s="26">
        <f t="shared" ref="O387" si="620">O388+O396+O397+O398</f>
        <v>52899937</v>
      </c>
      <c r="P387" s="56">
        <f t="shared" ref="P387" si="621">P388+P396+P397+P398</f>
        <v>-6399937</v>
      </c>
      <c r="Q387" s="60">
        <f t="shared" si="556"/>
        <v>1.1376330537634409</v>
      </c>
      <c r="R387" s="18"/>
      <c r="S387" s="12" t="s">
        <v>91</v>
      </c>
    </row>
    <row r="388" spans="1:19" ht="18.75" x14ac:dyDescent="0.25">
      <c r="A388" s="13" t="str">
        <f t="shared" ref="A388:A451" si="622">IF((F388+G388+D388+I388+L388+M388+N388+O388)&gt;0,"a","b")</f>
        <v>a</v>
      </c>
      <c r="B388" s="3" t="s">
        <v>2</v>
      </c>
      <c r="C388" s="4" t="s">
        <v>3</v>
      </c>
      <c r="D388" s="25">
        <f t="shared" ref="D388" si="623">D389+D390+D391+D392+D393+D394+D395</f>
        <v>0</v>
      </c>
      <c r="E388" s="25"/>
      <c r="F388" s="25">
        <f t="shared" ref="F388" si="624">F389+F390+F391+F392+F393+F394+F395</f>
        <v>39521300</v>
      </c>
      <c r="G388" s="25">
        <f t="shared" ref="G388:H388" si="625">G389+G390+G391+G392+G393+G394+G395</f>
        <v>26042457</v>
      </c>
      <c r="H388" s="25">
        <f t="shared" si="625"/>
        <v>13415680</v>
      </c>
      <c r="I388" s="26">
        <f t="shared" ref="I388:I451" si="626">G388+H388</f>
        <v>39458137</v>
      </c>
      <c r="J388" s="56">
        <f t="shared" ref="J388:J451" si="627">F388-I388</f>
        <v>63163</v>
      </c>
      <c r="K388" s="57">
        <f t="shared" ref="K388:K451" si="628">I388/F388</f>
        <v>0.99840179852383404</v>
      </c>
      <c r="L388" s="25">
        <f t="shared" ref="L388:N388" si="629">L389+L390+L391+L392+L393+L394+L395</f>
        <v>46500000</v>
      </c>
      <c r="M388" s="25">
        <f t="shared" si="629"/>
        <v>46500000</v>
      </c>
      <c r="N388" s="25">
        <f t="shared" si="629"/>
        <v>13441800</v>
      </c>
      <c r="O388" s="25">
        <f t="shared" ref="O388:P388" si="630">O389+O390+O391+O392+O393+O394+O395</f>
        <v>52899937</v>
      </c>
      <c r="P388" s="58">
        <f t="shared" si="630"/>
        <v>-6399937</v>
      </c>
      <c r="Q388" s="59">
        <f t="shared" ref="Q388:Q451" si="631">O388/M388</f>
        <v>1.1376330537634409</v>
      </c>
      <c r="R388" s="17"/>
      <c r="S388" s="12" t="s">
        <v>91</v>
      </c>
    </row>
    <row r="389" spans="1:19" ht="18.75" hidden="1" x14ac:dyDescent="0.25">
      <c r="A389" s="13" t="str">
        <f t="shared" si="622"/>
        <v>b</v>
      </c>
      <c r="B389" s="5" t="s">
        <v>2</v>
      </c>
      <c r="C389" s="6" t="s">
        <v>4</v>
      </c>
      <c r="D389" s="26">
        <f t="shared" ref="D389:F398" si="632">D401+D413+D425+D437</f>
        <v>0</v>
      </c>
      <c r="E389" s="26"/>
      <c r="F389" s="26">
        <f t="shared" si="632"/>
        <v>0</v>
      </c>
      <c r="G389" s="26">
        <f t="shared" ref="G389:H389" si="633">G401+G413+G425+G437</f>
        <v>0</v>
      </c>
      <c r="H389" s="26">
        <f t="shared" si="633"/>
        <v>0</v>
      </c>
      <c r="I389" s="26">
        <f t="shared" si="626"/>
        <v>0</v>
      </c>
      <c r="J389" s="26">
        <f t="shared" si="627"/>
        <v>0</v>
      </c>
      <c r="K389" s="27" t="e">
        <f t="shared" si="628"/>
        <v>#DIV/0!</v>
      </c>
      <c r="L389" s="26">
        <f t="shared" ref="L389:L398" si="634">L401+L413+L425+L437</f>
        <v>0</v>
      </c>
      <c r="M389" s="26">
        <f t="shared" ref="M389:N389" si="635">M401+M413+M425+M437</f>
        <v>0</v>
      </c>
      <c r="N389" s="26">
        <f t="shared" si="635"/>
        <v>0</v>
      </c>
      <c r="O389" s="26">
        <f t="shared" ref="O389:P389" si="636">O401+O413+O425+O437</f>
        <v>0</v>
      </c>
      <c r="P389" s="26">
        <f t="shared" si="636"/>
        <v>0</v>
      </c>
      <c r="Q389" s="29" t="e">
        <f t="shared" si="631"/>
        <v>#DIV/0!</v>
      </c>
      <c r="R389" s="18"/>
      <c r="S389" s="12" t="s">
        <v>91</v>
      </c>
    </row>
    <row r="390" spans="1:19" ht="18.75" hidden="1" x14ac:dyDescent="0.25">
      <c r="A390" s="13" t="str">
        <f t="shared" si="622"/>
        <v>b</v>
      </c>
      <c r="B390" s="5" t="s">
        <v>2</v>
      </c>
      <c r="C390" s="6" t="s">
        <v>5</v>
      </c>
      <c r="D390" s="26">
        <f t="shared" si="632"/>
        <v>0</v>
      </c>
      <c r="E390" s="26"/>
      <c r="F390" s="26">
        <f t="shared" si="632"/>
        <v>0</v>
      </c>
      <c r="G390" s="26">
        <f t="shared" ref="G390:H390" si="637">G402+G414+G426+G438</f>
        <v>0</v>
      </c>
      <c r="H390" s="26">
        <f t="shared" si="637"/>
        <v>0</v>
      </c>
      <c r="I390" s="26">
        <f t="shared" si="626"/>
        <v>0</v>
      </c>
      <c r="J390" s="26">
        <f t="shared" si="627"/>
        <v>0</v>
      </c>
      <c r="K390" s="27" t="e">
        <f t="shared" si="628"/>
        <v>#DIV/0!</v>
      </c>
      <c r="L390" s="26">
        <f t="shared" si="634"/>
        <v>0</v>
      </c>
      <c r="M390" s="26">
        <f t="shared" ref="M390:N390" si="638">M402+M414+M426+M438</f>
        <v>0</v>
      </c>
      <c r="N390" s="26">
        <f t="shared" si="638"/>
        <v>0</v>
      </c>
      <c r="O390" s="26">
        <f t="shared" ref="O390:P390" si="639">O402+O414+O426+O438</f>
        <v>0</v>
      </c>
      <c r="P390" s="26">
        <f t="shared" si="639"/>
        <v>0</v>
      </c>
      <c r="Q390" s="29" t="e">
        <f t="shared" si="631"/>
        <v>#DIV/0!</v>
      </c>
      <c r="R390" s="18"/>
      <c r="S390" s="12" t="s">
        <v>91</v>
      </c>
    </row>
    <row r="391" spans="1:19" ht="18.75" hidden="1" x14ac:dyDescent="0.25">
      <c r="A391" s="13" t="str">
        <f t="shared" si="622"/>
        <v>b</v>
      </c>
      <c r="B391" s="5" t="s">
        <v>2</v>
      </c>
      <c r="C391" s="6" t="s">
        <v>6</v>
      </c>
      <c r="D391" s="26">
        <f t="shared" si="632"/>
        <v>0</v>
      </c>
      <c r="E391" s="26"/>
      <c r="F391" s="26">
        <f t="shared" si="632"/>
        <v>0</v>
      </c>
      <c r="G391" s="26">
        <f t="shared" ref="G391:H391" si="640">G403+G415+G427+G439</f>
        <v>0</v>
      </c>
      <c r="H391" s="26">
        <f t="shared" si="640"/>
        <v>0</v>
      </c>
      <c r="I391" s="26">
        <f t="shared" si="626"/>
        <v>0</v>
      </c>
      <c r="J391" s="26">
        <f t="shared" si="627"/>
        <v>0</v>
      </c>
      <c r="K391" s="27" t="e">
        <f t="shared" si="628"/>
        <v>#DIV/0!</v>
      </c>
      <c r="L391" s="26">
        <f t="shared" si="634"/>
        <v>0</v>
      </c>
      <c r="M391" s="26">
        <f t="shared" ref="M391:N391" si="641">M403+M415+M427+M439</f>
        <v>0</v>
      </c>
      <c r="N391" s="26">
        <f t="shared" si="641"/>
        <v>0</v>
      </c>
      <c r="O391" s="26">
        <f t="shared" ref="O391:P391" si="642">O403+O415+O427+O439</f>
        <v>0</v>
      </c>
      <c r="P391" s="26">
        <f t="shared" si="642"/>
        <v>0</v>
      </c>
      <c r="Q391" s="29" t="e">
        <f t="shared" si="631"/>
        <v>#DIV/0!</v>
      </c>
      <c r="R391" s="18"/>
      <c r="S391" s="12" t="s">
        <v>91</v>
      </c>
    </row>
    <row r="392" spans="1:19" ht="18.75" hidden="1" x14ac:dyDescent="0.25">
      <c r="A392" s="13" t="str">
        <f t="shared" si="622"/>
        <v>b</v>
      </c>
      <c r="B392" s="5" t="s">
        <v>2</v>
      </c>
      <c r="C392" s="7" t="s">
        <v>7</v>
      </c>
      <c r="D392" s="26">
        <f t="shared" si="632"/>
        <v>0</v>
      </c>
      <c r="E392" s="26"/>
      <c r="F392" s="26">
        <f t="shared" si="632"/>
        <v>0</v>
      </c>
      <c r="G392" s="26">
        <f t="shared" ref="G392:H392" si="643">G404+G416+G428+G440</f>
        <v>0</v>
      </c>
      <c r="H392" s="26">
        <f t="shared" si="643"/>
        <v>0</v>
      </c>
      <c r="I392" s="26">
        <f t="shared" si="626"/>
        <v>0</v>
      </c>
      <c r="J392" s="26">
        <f t="shared" si="627"/>
        <v>0</v>
      </c>
      <c r="K392" s="27" t="e">
        <f t="shared" si="628"/>
        <v>#DIV/0!</v>
      </c>
      <c r="L392" s="26">
        <f t="shared" si="634"/>
        <v>0</v>
      </c>
      <c r="M392" s="26">
        <f t="shared" ref="M392:N392" si="644">M404+M416+M428+M440</f>
        <v>0</v>
      </c>
      <c r="N392" s="26">
        <f t="shared" si="644"/>
        <v>0</v>
      </c>
      <c r="O392" s="26">
        <f t="shared" ref="O392:P392" si="645">O404+O416+O428+O440</f>
        <v>0</v>
      </c>
      <c r="P392" s="26">
        <f t="shared" si="645"/>
        <v>0</v>
      </c>
      <c r="Q392" s="29" t="e">
        <f t="shared" si="631"/>
        <v>#DIV/0!</v>
      </c>
      <c r="R392" s="18"/>
      <c r="S392" s="12" t="s">
        <v>91</v>
      </c>
    </row>
    <row r="393" spans="1:19" ht="18.75" hidden="1" x14ac:dyDescent="0.25">
      <c r="A393" s="13" t="str">
        <f t="shared" si="622"/>
        <v>b</v>
      </c>
      <c r="B393" s="5" t="s">
        <v>2</v>
      </c>
      <c r="C393" s="7" t="s">
        <v>8</v>
      </c>
      <c r="D393" s="26">
        <f t="shared" si="632"/>
        <v>0</v>
      </c>
      <c r="E393" s="26"/>
      <c r="F393" s="26">
        <f t="shared" si="632"/>
        <v>0</v>
      </c>
      <c r="G393" s="26">
        <f t="shared" ref="G393:H393" si="646">G405+G417+G429+G441</f>
        <v>0</v>
      </c>
      <c r="H393" s="26">
        <f t="shared" si="646"/>
        <v>0</v>
      </c>
      <c r="I393" s="26">
        <f t="shared" si="626"/>
        <v>0</v>
      </c>
      <c r="J393" s="26">
        <f t="shared" si="627"/>
        <v>0</v>
      </c>
      <c r="K393" s="27" t="e">
        <f t="shared" si="628"/>
        <v>#DIV/0!</v>
      </c>
      <c r="L393" s="26">
        <f t="shared" si="634"/>
        <v>0</v>
      </c>
      <c r="M393" s="26">
        <f t="shared" ref="M393:N393" si="647">M405+M417+M429+M441</f>
        <v>0</v>
      </c>
      <c r="N393" s="26">
        <f t="shared" si="647"/>
        <v>0</v>
      </c>
      <c r="O393" s="26">
        <f t="shared" ref="O393:P393" si="648">O405+O417+O429+O441</f>
        <v>0</v>
      </c>
      <c r="P393" s="26">
        <f t="shared" si="648"/>
        <v>0</v>
      </c>
      <c r="Q393" s="29" t="e">
        <f t="shared" si="631"/>
        <v>#DIV/0!</v>
      </c>
      <c r="R393" s="18"/>
      <c r="S393" s="12" t="s">
        <v>91</v>
      </c>
    </row>
    <row r="394" spans="1:19" ht="18.75" x14ac:dyDescent="0.25">
      <c r="A394" s="13" t="str">
        <f t="shared" si="622"/>
        <v>a</v>
      </c>
      <c r="B394" s="5" t="s">
        <v>2</v>
      </c>
      <c r="C394" s="7" t="s">
        <v>9</v>
      </c>
      <c r="D394" s="26">
        <f t="shared" si="632"/>
        <v>0</v>
      </c>
      <c r="E394" s="26"/>
      <c r="F394" s="26">
        <f t="shared" si="632"/>
        <v>39521300</v>
      </c>
      <c r="G394" s="26">
        <f t="shared" ref="G394:H394" si="649">G406+G418+G430+G442</f>
        <v>26042457</v>
      </c>
      <c r="H394" s="26">
        <f t="shared" si="649"/>
        <v>13415680</v>
      </c>
      <c r="I394" s="26">
        <f t="shared" si="626"/>
        <v>39458137</v>
      </c>
      <c r="J394" s="56">
        <f t="shared" si="627"/>
        <v>63163</v>
      </c>
      <c r="K394" s="57">
        <f t="shared" si="628"/>
        <v>0.99840179852383404</v>
      </c>
      <c r="L394" s="26">
        <f t="shared" si="634"/>
        <v>46500000</v>
      </c>
      <c r="M394" s="26">
        <f t="shared" ref="M394:N394" si="650">M406+M418+M430+M442</f>
        <v>46500000</v>
      </c>
      <c r="N394" s="26">
        <f t="shared" si="650"/>
        <v>13441800</v>
      </c>
      <c r="O394" s="26">
        <f t="shared" ref="O394:P394" si="651">O406+O418+O430+O442</f>
        <v>52899937</v>
      </c>
      <c r="P394" s="56">
        <f t="shared" si="651"/>
        <v>-6399937</v>
      </c>
      <c r="Q394" s="60">
        <f t="shared" si="631"/>
        <v>1.1376330537634409</v>
      </c>
      <c r="R394" s="18"/>
      <c r="S394" s="12" t="s">
        <v>91</v>
      </c>
    </row>
    <row r="395" spans="1:19" ht="18.75" hidden="1" x14ac:dyDescent="0.25">
      <c r="A395" s="13" t="str">
        <f t="shared" si="622"/>
        <v>b</v>
      </c>
      <c r="B395" s="5" t="s">
        <v>2</v>
      </c>
      <c r="C395" s="7" t="s">
        <v>10</v>
      </c>
      <c r="D395" s="26">
        <f t="shared" si="632"/>
        <v>0</v>
      </c>
      <c r="E395" s="26"/>
      <c r="F395" s="26">
        <f t="shared" si="632"/>
        <v>0</v>
      </c>
      <c r="G395" s="26">
        <f t="shared" ref="G395:H395" si="652">G407+G419+G431+G443</f>
        <v>0</v>
      </c>
      <c r="H395" s="26">
        <f t="shared" si="652"/>
        <v>0</v>
      </c>
      <c r="I395" s="26">
        <f t="shared" si="626"/>
        <v>0</v>
      </c>
      <c r="J395" s="26">
        <f t="shared" si="627"/>
        <v>0</v>
      </c>
      <c r="K395" s="27" t="e">
        <f t="shared" si="628"/>
        <v>#DIV/0!</v>
      </c>
      <c r="L395" s="26">
        <f t="shared" si="634"/>
        <v>0</v>
      </c>
      <c r="M395" s="26">
        <f t="shared" ref="M395:N395" si="653">M407+M419+M431+M443</f>
        <v>0</v>
      </c>
      <c r="N395" s="26">
        <f t="shared" si="653"/>
        <v>0</v>
      </c>
      <c r="O395" s="26">
        <f t="shared" ref="O395:P395" si="654">O407+O419+O431+O443</f>
        <v>0</v>
      </c>
      <c r="P395" s="26">
        <f t="shared" si="654"/>
        <v>0</v>
      </c>
      <c r="Q395" s="29" t="e">
        <f t="shared" si="631"/>
        <v>#DIV/0!</v>
      </c>
      <c r="R395" s="18"/>
      <c r="S395" s="12" t="s">
        <v>91</v>
      </c>
    </row>
    <row r="396" spans="1:19" ht="18.75" hidden="1" x14ac:dyDescent="0.25">
      <c r="A396" s="13" t="str">
        <f t="shared" si="622"/>
        <v>b</v>
      </c>
      <c r="B396" s="3" t="s">
        <v>2</v>
      </c>
      <c r="C396" s="4" t="s">
        <v>11</v>
      </c>
      <c r="D396" s="25">
        <f t="shared" si="632"/>
        <v>0</v>
      </c>
      <c r="E396" s="25"/>
      <c r="F396" s="25">
        <f t="shared" si="632"/>
        <v>0</v>
      </c>
      <c r="G396" s="25">
        <f t="shared" ref="G396:H396" si="655">G408+G420+G432+G444</f>
        <v>0</v>
      </c>
      <c r="H396" s="25">
        <f t="shared" si="655"/>
        <v>0</v>
      </c>
      <c r="I396" s="26">
        <f t="shared" si="626"/>
        <v>0</v>
      </c>
      <c r="J396" s="26">
        <f t="shared" si="627"/>
        <v>0</v>
      </c>
      <c r="K396" s="27" t="e">
        <f t="shared" si="628"/>
        <v>#DIV/0!</v>
      </c>
      <c r="L396" s="25">
        <f t="shared" si="634"/>
        <v>0</v>
      </c>
      <c r="M396" s="25">
        <f t="shared" ref="M396:N396" si="656">M408+M420+M432+M444</f>
        <v>0</v>
      </c>
      <c r="N396" s="25">
        <f t="shared" si="656"/>
        <v>0</v>
      </c>
      <c r="O396" s="25">
        <f t="shared" ref="O396:P396" si="657">O408+O420+O432+O444</f>
        <v>0</v>
      </c>
      <c r="P396" s="25">
        <f t="shared" si="657"/>
        <v>0</v>
      </c>
      <c r="Q396" s="28" t="e">
        <f t="shared" si="631"/>
        <v>#DIV/0!</v>
      </c>
      <c r="R396" s="17"/>
      <c r="S396" s="12" t="s">
        <v>91</v>
      </c>
    </row>
    <row r="397" spans="1:19" ht="18.75" hidden="1" x14ac:dyDescent="0.25">
      <c r="A397" s="13" t="str">
        <f t="shared" si="622"/>
        <v>b</v>
      </c>
      <c r="B397" s="3" t="s">
        <v>2</v>
      </c>
      <c r="C397" s="4" t="s">
        <v>12</v>
      </c>
      <c r="D397" s="25">
        <f t="shared" si="632"/>
        <v>0</v>
      </c>
      <c r="E397" s="25"/>
      <c r="F397" s="25">
        <f t="shared" si="632"/>
        <v>0</v>
      </c>
      <c r="G397" s="25">
        <f t="shared" ref="G397:H397" si="658">G409+G421+G433+G445</f>
        <v>0</v>
      </c>
      <c r="H397" s="25">
        <f t="shared" si="658"/>
        <v>0</v>
      </c>
      <c r="I397" s="26">
        <f t="shared" si="626"/>
        <v>0</v>
      </c>
      <c r="J397" s="26">
        <f t="shared" si="627"/>
        <v>0</v>
      </c>
      <c r="K397" s="27" t="e">
        <f t="shared" si="628"/>
        <v>#DIV/0!</v>
      </c>
      <c r="L397" s="25">
        <f t="shared" si="634"/>
        <v>0</v>
      </c>
      <c r="M397" s="25">
        <f t="shared" ref="M397:N397" si="659">M409+M421+M433+M445</f>
        <v>0</v>
      </c>
      <c r="N397" s="25">
        <f t="shared" si="659"/>
        <v>0</v>
      </c>
      <c r="O397" s="25">
        <f t="shared" ref="O397:P397" si="660">O409+O421+O433+O445</f>
        <v>0</v>
      </c>
      <c r="P397" s="25">
        <f t="shared" si="660"/>
        <v>0</v>
      </c>
      <c r="Q397" s="28" t="e">
        <f t="shared" si="631"/>
        <v>#DIV/0!</v>
      </c>
      <c r="R397" s="17"/>
      <c r="S397" s="12" t="s">
        <v>91</v>
      </c>
    </row>
    <row r="398" spans="1:19" ht="18.75" hidden="1" x14ac:dyDescent="0.25">
      <c r="A398" s="13" t="str">
        <f t="shared" si="622"/>
        <v>b</v>
      </c>
      <c r="B398" s="3" t="s">
        <v>2</v>
      </c>
      <c r="C398" s="4" t="s">
        <v>13</v>
      </c>
      <c r="D398" s="25">
        <f t="shared" si="632"/>
        <v>0</v>
      </c>
      <c r="E398" s="25"/>
      <c r="F398" s="25">
        <f t="shared" si="632"/>
        <v>0</v>
      </c>
      <c r="G398" s="25">
        <f t="shared" ref="G398:H398" si="661">G410+G422+G434+G446</f>
        <v>0</v>
      </c>
      <c r="H398" s="25">
        <f t="shared" si="661"/>
        <v>0</v>
      </c>
      <c r="I398" s="26">
        <f t="shared" si="626"/>
        <v>0</v>
      </c>
      <c r="J398" s="26">
        <f t="shared" si="627"/>
        <v>0</v>
      </c>
      <c r="K398" s="27" t="e">
        <f t="shared" si="628"/>
        <v>#DIV/0!</v>
      </c>
      <c r="L398" s="25">
        <f t="shared" si="634"/>
        <v>0</v>
      </c>
      <c r="M398" s="25">
        <f t="shared" ref="M398:N398" si="662">M410+M422+M434+M446</f>
        <v>0</v>
      </c>
      <c r="N398" s="25">
        <f t="shared" si="662"/>
        <v>0</v>
      </c>
      <c r="O398" s="25">
        <f t="shared" ref="O398:P398" si="663">O410+O422+O434+O446</f>
        <v>0</v>
      </c>
      <c r="P398" s="25">
        <f t="shared" si="663"/>
        <v>0</v>
      </c>
      <c r="Q398" s="28" t="e">
        <f t="shared" si="631"/>
        <v>#DIV/0!</v>
      </c>
      <c r="R398" s="17"/>
      <c r="S398" s="12" t="s">
        <v>91</v>
      </c>
    </row>
    <row r="399" spans="1:19" ht="54" x14ac:dyDescent="0.25">
      <c r="A399" s="13" t="str">
        <f t="shared" si="622"/>
        <v>a</v>
      </c>
      <c r="B399" s="19" t="s">
        <v>135</v>
      </c>
      <c r="C399" s="20" t="s">
        <v>40</v>
      </c>
      <c r="D399" s="26">
        <f t="shared" ref="D399:F399" si="664">D400+D408+D409+D410</f>
        <v>0</v>
      </c>
      <c r="E399" s="26"/>
      <c r="F399" s="26">
        <f t="shared" si="664"/>
        <v>25218250</v>
      </c>
      <c r="G399" s="26">
        <f t="shared" ref="G399:H399" si="665">G400+G408+G409+G410</f>
        <v>16706189</v>
      </c>
      <c r="H399" s="26">
        <f t="shared" si="665"/>
        <v>8455276</v>
      </c>
      <c r="I399" s="26">
        <f t="shared" si="626"/>
        <v>25161465</v>
      </c>
      <c r="J399" s="56">
        <f t="shared" si="627"/>
        <v>56785</v>
      </c>
      <c r="K399" s="57">
        <f t="shared" si="628"/>
        <v>0.99774825771019005</v>
      </c>
      <c r="L399" s="30">
        <f t="shared" ref="L399:M399" si="666">L400+L408+L409+L410</f>
        <v>30000000</v>
      </c>
      <c r="M399" s="30">
        <f t="shared" si="666"/>
        <v>30000000</v>
      </c>
      <c r="N399" s="26">
        <f t="shared" ref="N399" si="667">N400+N408+N409+N410</f>
        <v>8473500</v>
      </c>
      <c r="O399" s="26">
        <f t="shared" ref="O399" si="668">O400+O408+O409+O410</f>
        <v>33634965</v>
      </c>
      <c r="P399" s="56">
        <f t="shared" ref="P399" si="669">P400+P408+P409+P410</f>
        <v>-3634965</v>
      </c>
      <c r="Q399" s="60">
        <f t="shared" si="631"/>
        <v>1.1211655</v>
      </c>
      <c r="R399" s="18"/>
      <c r="S399" s="12" t="s">
        <v>91</v>
      </c>
    </row>
    <row r="400" spans="1:19" ht="18.75" x14ac:dyDescent="0.25">
      <c r="A400" s="13" t="str">
        <f t="shared" si="622"/>
        <v>a</v>
      </c>
      <c r="B400" s="3" t="s">
        <v>2</v>
      </c>
      <c r="C400" s="4" t="s">
        <v>3</v>
      </c>
      <c r="D400" s="25">
        <f t="shared" ref="D400:H400" si="670">D401+D402+D403+D404+D405+D406+D407</f>
        <v>0</v>
      </c>
      <c r="E400" s="25"/>
      <c r="F400" s="25">
        <f t="shared" si="670"/>
        <v>25218250</v>
      </c>
      <c r="G400" s="25">
        <f t="shared" si="670"/>
        <v>16706189</v>
      </c>
      <c r="H400" s="25">
        <f t="shared" si="670"/>
        <v>8455276</v>
      </c>
      <c r="I400" s="26">
        <f t="shared" si="626"/>
        <v>25161465</v>
      </c>
      <c r="J400" s="56">
        <f t="shared" si="627"/>
        <v>56785</v>
      </c>
      <c r="K400" s="57">
        <f t="shared" si="628"/>
        <v>0.99774825771019005</v>
      </c>
      <c r="L400" s="25">
        <f t="shared" ref="L400:M400" si="671">L401+L402+L403+L404+L405+L406+L407</f>
        <v>30000000</v>
      </c>
      <c r="M400" s="25">
        <f t="shared" si="671"/>
        <v>30000000</v>
      </c>
      <c r="N400" s="25">
        <f t="shared" ref="N400:P400" si="672">N401+N402+N403+N404+N405+N406+N407</f>
        <v>8473500</v>
      </c>
      <c r="O400" s="25">
        <f t="shared" si="672"/>
        <v>33634965</v>
      </c>
      <c r="P400" s="58">
        <f t="shared" si="672"/>
        <v>-3634965</v>
      </c>
      <c r="Q400" s="59">
        <f t="shared" si="631"/>
        <v>1.1211655</v>
      </c>
      <c r="R400" s="17"/>
      <c r="S400" s="12" t="s">
        <v>91</v>
      </c>
    </row>
    <row r="401" spans="1:19" ht="18.75" hidden="1" x14ac:dyDescent="0.25">
      <c r="A401" s="13" t="str">
        <f t="shared" si="622"/>
        <v>b</v>
      </c>
      <c r="B401" s="5" t="s">
        <v>2</v>
      </c>
      <c r="C401" s="6" t="s">
        <v>4</v>
      </c>
      <c r="D401" s="26"/>
      <c r="E401" s="26"/>
      <c r="F401" s="26">
        <v>0</v>
      </c>
      <c r="G401" s="26"/>
      <c r="H401" s="26"/>
      <c r="I401" s="26">
        <f t="shared" si="626"/>
        <v>0</v>
      </c>
      <c r="J401" s="26">
        <f t="shared" si="627"/>
        <v>0</v>
      </c>
      <c r="K401" s="27" t="e">
        <f t="shared" si="628"/>
        <v>#DIV/0!</v>
      </c>
      <c r="L401" s="31">
        <v>0</v>
      </c>
      <c r="M401" s="31">
        <v>0</v>
      </c>
      <c r="N401" s="26"/>
      <c r="O401" s="26">
        <f t="shared" ref="O401:O410" si="673">I401+N401</f>
        <v>0</v>
      </c>
      <c r="P401" s="26">
        <f t="shared" ref="P401:P410" si="674">M401-O401</f>
        <v>0</v>
      </c>
      <c r="Q401" s="29" t="e">
        <f t="shared" si="631"/>
        <v>#DIV/0!</v>
      </c>
      <c r="R401" s="18"/>
      <c r="S401" s="12" t="s">
        <v>91</v>
      </c>
    </row>
    <row r="402" spans="1:19" ht="18.75" hidden="1" x14ac:dyDescent="0.25">
      <c r="A402" s="13" t="str">
        <f t="shared" si="622"/>
        <v>b</v>
      </c>
      <c r="B402" s="5" t="s">
        <v>2</v>
      </c>
      <c r="C402" s="6" t="s">
        <v>5</v>
      </c>
      <c r="D402" s="26"/>
      <c r="E402" s="26"/>
      <c r="F402" s="26">
        <v>0</v>
      </c>
      <c r="G402" s="26"/>
      <c r="H402" s="26"/>
      <c r="I402" s="26">
        <f t="shared" si="626"/>
        <v>0</v>
      </c>
      <c r="J402" s="26">
        <f t="shared" si="627"/>
        <v>0</v>
      </c>
      <c r="K402" s="27" t="e">
        <f t="shared" si="628"/>
        <v>#DIV/0!</v>
      </c>
      <c r="L402" s="31">
        <v>0</v>
      </c>
      <c r="M402" s="31">
        <v>0</v>
      </c>
      <c r="N402" s="26"/>
      <c r="O402" s="26">
        <f t="shared" si="673"/>
        <v>0</v>
      </c>
      <c r="P402" s="26">
        <f t="shared" si="674"/>
        <v>0</v>
      </c>
      <c r="Q402" s="29" t="e">
        <f t="shared" si="631"/>
        <v>#DIV/0!</v>
      </c>
      <c r="R402" s="18"/>
      <c r="S402" s="12" t="s">
        <v>91</v>
      </c>
    </row>
    <row r="403" spans="1:19" ht="18.75" hidden="1" x14ac:dyDescent="0.25">
      <c r="A403" s="13" t="str">
        <f t="shared" si="622"/>
        <v>b</v>
      </c>
      <c r="B403" s="5" t="s">
        <v>2</v>
      </c>
      <c r="C403" s="6" t="s">
        <v>6</v>
      </c>
      <c r="D403" s="26"/>
      <c r="E403" s="26"/>
      <c r="F403" s="26">
        <v>0</v>
      </c>
      <c r="G403" s="26"/>
      <c r="H403" s="26"/>
      <c r="I403" s="26">
        <f t="shared" si="626"/>
        <v>0</v>
      </c>
      <c r="J403" s="26">
        <f t="shared" si="627"/>
        <v>0</v>
      </c>
      <c r="K403" s="27" t="e">
        <f t="shared" si="628"/>
        <v>#DIV/0!</v>
      </c>
      <c r="L403" s="31">
        <v>0</v>
      </c>
      <c r="M403" s="31">
        <v>0</v>
      </c>
      <c r="N403" s="26"/>
      <c r="O403" s="26">
        <f t="shared" si="673"/>
        <v>0</v>
      </c>
      <c r="P403" s="26">
        <f t="shared" si="674"/>
        <v>0</v>
      </c>
      <c r="Q403" s="29" t="e">
        <f t="shared" si="631"/>
        <v>#DIV/0!</v>
      </c>
      <c r="R403" s="18"/>
      <c r="S403" s="12" t="s">
        <v>91</v>
      </c>
    </row>
    <row r="404" spans="1:19" ht="18.75" hidden="1" x14ac:dyDescent="0.25">
      <c r="A404" s="13" t="str">
        <f t="shared" si="622"/>
        <v>b</v>
      </c>
      <c r="B404" s="5" t="s">
        <v>2</v>
      </c>
      <c r="C404" s="7" t="s">
        <v>7</v>
      </c>
      <c r="D404" s="26"/>
      <c r="E404" s="26"/>
      <c r="F404" s="26">
        <v>0</v>
      </c>
      <c r="G404" s="26"/>
      <c r="H404" s="26"/>
      <c r="I404" s="26">
        <f t="shared" si="626"/>
        <v>0</v>
      </c>
      <c r="J404" s="26">
        <f t="shared" si="627"/>
        <v>0</v>
      </c>
      <c r="K404" s="27" t="e">
        <f t="shared" si="628"/>
        <v>#DIV/0!</v>
      </c>
      <c r="L404" s="31">
        <v>0</v>
      </c>
      <c r="M404" s="31">
        <v>0</v>
      </c>
      <c r="N404" s="26"/>
      <c r="O404" s="26">
        <f t="shared" si="673"/>
        <v>0</v>
      </c>
      <c r="P404" s="26">
        <f t="shared" si="674"/>
        <v>0</v>
      </c>
      <c r="Q404" s="29" t="e">
        <f t="shared" si="631"/>
        <v>#DIV/0!</v>
      </c>
      <c r="R404" s="18"/>
      <c r="S404" s="12" t="s">
        <v>91</v>
      </c>
    </row>
    <row r="405" spans="1:19" ht="18.75" hidden="1" x14ac:dyDescent="0.25">
      <c r="A405" s="13" t="str">
        <f t="shared" si="622"/>
        <v>b</v>
      </c>
      <c r="B405" s="5" t="s">
        <v>2</v>
      </c>
      <c r="C405" s="7" t="s">
        <v>8</v>
      </c>
      <c r="D405" s="26"/>
      <c r="E405" s="26"/>
      <c r="F405" s="26">
        <v>0</v>
      </c>
      <c r="G405" s="26"/>
      <c r="H405" s="26"/>
      <c r="I405" s="26">
        <f t="shared" si="626"/>
        <v>0</v>
      </c>
      <c r="J405" s="26">
        <f t="shared" si="627"/>
        <v>0</v>
      </c>
      <c r="K405" s="27" t="e">
        <f t="shared" si="628"/>
        <v>#DIV/0!</v>
      </c>
      <c r="L405" s="31">
        <v>0</v>
      </c>
      <c r="M405" s="31">
        <v>0</v>
      </c>
      <c r="N405" s="26"/>
      <c r="O405" s="26">
        <f t="shared" si="673"/>
        <v>0</v>
      </c>
      <c r="P405" s="26">
        <f t="shared" si="674"/>
        <v>0</v>
      </c>
      <c r="Q405" s="29" t="e">
        <f t="shared" si="631"/>
        <v>#DIV/0!</v>
      </c>
      <c r="R405" s="18"/>
      <c r="S405" s="12" t="s">
        <v>91</v>
      </c>
    </row>
    <row r="406" spans="1:19" ht="18.75" x14ac:dyDescent="0.25">
      <c r="A406" s="13" t="str">
        <f t="shared" si="622"/>
        <v>a</v>
      </c>
      <c r="B406" s="5" t="s">
        <v>2</v>
      </c>
      <c r="C406" s="7" t="s">
        <v>9</v>
      </c>
      <c r="D406" s="26"/>
      <c r="E406" s="26"/>
      <c r="F406" s="26">
        <v>25218250</v>
      </c>
      <c r="G406" s="26">
        <v>16706189</v>
      </c>
      <c r="H406" s="26">
        <v>8455276</v>
      </c>
      <c r="I406" s="26">
        <f t="shared" si="626"/>
        <v>25161465</v>
      </c>
      <c r="J406" s="56">
        <f t="shared" si="627"/>
        <v>56785</v>
      </c>
      <c r="K406" s="57">
        <f t="shared" si="628"/>
        <v>0.99774825771019005</v>
      </c>
      <c r="L406" s="31">
        <v>30000000</v>
      </c>
      <c r="M406" s="31">
        <v>30000000</v>
      </c>
      <c r="N406" s="26">
        <v>8473500</v>
      </c>
      <c r="O406" s="26">
        <f t="shared" si="673"/>
        <v>33634965</v>
      </c>
      <c r="P406" s="56">
        <f t="shared" si="674"/>
        <v>-3634965</v>
      </c>
      <c r="Q406" s="60">
        <f t="shared" si="631"/>
        <v>1.1211655</v>
      </c>
      <c r="R406" s="18"/>
      <c r="S406" s="12" t="s">
        <v>91</v>
      </c>
    </row>
    <row r="407" spans="1:19" ht="18.75" hidden="1" x14ac:dyDescent="0.25">
      <c r="A407" s="13" t="str">
        <f t="shared" si="622"/>
        <v>b</v>
      </c>
      <c r="B407" s="5" t="s">
        <v>2</v>
      </c>
      <c r="C407" s="7" t="s">
        <v>10</v>
      </c>
      <c r="D407" s="26"/>
      <c r="E407" s="26"/>
      <c r="F407" s="26">
        <v>0</v>
      </c>
      <c r="G407" s="26"/>
      <c r="H407" s="26"/>
      <c r="I407" s="26">
        <f t="shared" si="626"/>
        <v>0</v>
      </c>
      <c r="J407" s="26">
        <f t="shared" si="627"/>
        <v>0</v>
      </c>
      <c r="K407" s="27" t="e">
        <f t="shared" si="628"/>
        <v>#DIV/0!</v>
      </c>
      <c r="L407" s="31">
        <v>0</v>
      </c>
      <c r="M407" s="31">
        <v>0</v>
      </c>
      <c r="N407" s="26"/>
      <c r="O407" s="26">
        <f t="shared" si="673"/>
        <v>0</v>
      </c>
      <c r="P407" s="26">
        <f t="shared" si="674"/>
        <v>0</v>
      </c>
      <c r="Q407" s="29" t="e">
        <f t="shared" si="631"/>
        <v>#DIV/0!</v>
      </c>
      <c r="R407" s="18"/>
      <c r="S407" s="12" t="s">
        <v>91</v>
      </c>
    </row>
    <row r="408" spans="1:19" ht="18.75" hidden="1" x14ac:dyDescent="0.25">
      <c r="A408" s="13" t="str">
        <f t="shared" si="622"/>
        <v>b</v>
      </c>
      <c r="B408" s="5" t="s">
        <v>2</v>
      </c>
      <c r="C408" s="4" t="s">
        <v>11</v>
      </c>
      <c r="D408" s="25"/>
      <c r="E408" s="25"/>
      <c r="F408" s="25">
        <v>0</v>
      </c>
      <c r="G408" s="25"/>
      <c r="H408" s="25"/>
      <c r="I408" s="26">
        <f t="shared" si="626"/>
        <v>0</v>
      </c>
      <c r="J408" s="26">
        <f t="shared" si="627"/>
        <v>0</v>
      </c>
      <c r="K408" s="27" t="e">
        <f t="shared" si="628"/>
        <v>#DIV/0!</v>
      </c>
      <c r="L408" s="25">
        <v>0</v>
      </c>
      <c r="M408" s="25">
        <v>0</v>
      </c>
      <c r="N408" s="25"/>
      <c r="O408" s="25">
        <f t="shared" si="673"/>
        <v>0</v>
      </c>
      <c r="P408" s="25">
        <f t="shared" si="674"/>
        <v>0</v>
      </c>
      <c r="Q408" s="28" t="e">
        <f t="shared" si="631"/>
        <v>#DIV/0!</v>
      </c>
      <c r="R408" s="17"/>
      <c r="S408" s="12" t="s">
        <v>91</v>
      </c>
    </row>
    <row r="409" spans="1:19" ht="18.75" hidden="1" x14ac:dyDescent="0.25">
      <c r="A409" s="13" t="str">
        <f t="shared" si="622"/>
        <v>b</v>
      </c>
      <c r="B409" s="5" t="s">
        <v>2</v>
      </c>
      <c r="C409" s="4" t="s">
        <v>12</v>
      </c>
      <c r="D409" s="25"/>
      <c r="E409" s="25"/>
      <c r="F409" s="25">
        <v>0</v>
      </c>
      <c r="G409" s="25"/>
      <c r="H409" s="25"/>
      <c r="I409" s="26">
        <f t="shared" si="626"/>
        <v>0</v>
      </c>
      <c r="J409" s="26">
        <f t="shared" si="627"/>
        <v>0</v>
      </c>
      <c r="K409" s="27" t="e">
        <f t="shared" si="628"/>
        <v>#DIV/0!</v>
      </c>
      <c r="L409" s="25">
        <v>0</v>
      </c>
      <c r="M409" s="25">
        <v>0</v>
      </c>
      <c r="N409" s="25"/>
      <c r="O409" s="25">
        <f t="shared" si="673"/>
        <v>0</v>
      </c>
      <c r="P409" s="25">
        <f t="shared" si="674"/>
        <v>0</v>
      </c>
      <c r="Q409" s="28" t="e">
        <f t="shared" si="631"/>
        <v>#DIV/0!</v>
      </c>
      <c r="R409" s="17"/>
      <c r="S409" s="12" t="s">
        <v>91</v>
      </c>
    </row>
    <row r="410" spans="1:19" ht="18.75" hidden="1" x14ac:dyDescent="0.25">
      <c r="A410" s="13" t="str">
        <f t="shared" si="622"/>
        <v>b</v>
      </c>
      <c r="B410" s="5" t="s">
        <v>2</v>
      </c>
      <c r="C410" s="4" t="s">
        <v>13</v>
      </c>
      <c r="D410" s="25"/>
      <c r="E410" s="25"/>
      <c r="F410" s="25">
        <v>0</v>
      </c>
      <c r="G410" s="25"/>
      <c r="H410" s="25"/>
      <c r="I410" s="26">
        <f t="shared" si="626"/>
        <v>0</v>
      </c>
      <c r="J410" s="26">
        <f t="shared" si="627"/>
        <v>0</v>
      </c>
      <c r="K410" s="27" t="e">
        <f t="shared" si="628"/>
        <v>#DIV/0!</v>
      </c>
      <c r="L410" s="25">
        <v>0</v>
      </c>
      <c r="M410" s="25">
        <v>0</v>
      </c>
      <c r="N410" s="25"/>
      <c r="O410" s="25">
        <f t="shared" si="673"/>
        <v>0</v>
      </c>
      <c r="P410" s="25">
        <f t="shared" si="674"/>
        <v>0</v>
      </c>
      <c r="Q410" s="28" t="e">
        <f t="shared" si="631"/>
        <v>#DIV/0!</v>
      </c>
      <c r="R410" s="17"/>
      <c r="S410" s="12" t="s">
        <v>91</v>
      </c>
    </row>
    <row r="411" spans="1:19" ht="54" x14ac:dyDescent="0.25">
      <c r="A411" s="13" t="str">
        <f t="shared" si="622"/>
        <v>a</v>
      </c>
      <c r="B411" s="19" t="s">
        <v>136</v>
      </c>
      <c r="C411" s="20" t="s">
        <v>41</v>
      </c>
      <c r="D411" s="26">
        <f t="shared" ref="D411:F411" si="675">D412+D420+D421+D422</f>
        <v>0</v>
      </c>
      <c r="E411" s="26"/>
      <c r="F411" s="26">
        <f t="shared" si="675"/>
        <v>3227650</v>
      </c>
      <c r="G411" s="26">
        <f t="shared" ref="G411:H411" si="676">G412+G420+G421+G422</f>
        <v>2127584</v>
      </c>
      <c r="H411" s="26">
        <f t="shared" si="676"/>
        <v>1087404</v>
      </c>
      <c r="I411" s="26">
        <f t="shared" si="626"/>
        <v>3214988</v>
      </c>
      <c r="J411" s="56">
        <f t="shared" si="627"/>
        <v>12662</v>
      </c>
      <c r="K411" s="57">
        <f t="shared" si="628"/>
        <v>0.99607702198193737</v>
      </c>
      <c r="L411" s="30">
        <f t="shared" ref="L411:M411" si="677">L412+L420+L421+L422</f>
        <v>4000000</v>
      </c>
      <c r="M411" s="30">
        <f t="shared" si="677"/>
        <v>4000000</v>
      </c>
      <c r="N411" s="26">
        <f t="shared" ref="N411" si="678">N412+N420+N421+N422</f>
        <v>1095300</v>
      </c>
      <c r="O411" s="26">
        <f t="shared" ref="O411" si="679">O412+O420+O421+O422</f>
        <v>4310288</v>
      </c>
      <c r="P411" s="56">
        <f t="shared" ref="P411" si="680">P412+P420+P421+P422</f>
        <v>-310288</v>
      </c>
      <c r="Q411" s="60">
        <f t="shared" si="631"/>
        <v>1.077572</v>
      </c>
      <c r="R411" s="18"/>
      <c r="S411" s="12" t="s">
        <v>91</v>
      </c>
    </row>
    <row r="412" spans="1:19" ht="18.75" x14ac:dyDescent="0.25">
      <c r="A412" s="13" t="str">
        <f t="shared" si="622"/>
        <v>a</v>
      </c>
      <c r="B412" s="3" t="s">
        <v>2</v>
      </c>
      <c r="C412" s="4" t="s">
        <v>3</v>
      </c>
      <c r="D412" s="25">
        <f t="shared" ref="D412:H412" si="681">D413+D414+D415+D416+D417+D418+D419</f>
        <v>0</v>
      </c>
      <c r="E412" s="25"/>
      <c r="F412" s="25">
        <f t="shared" si="681"/>
        <v>3227650</v>
      </c>
      <c r="G412" s="25">
        <f t="shared" si="681"/>
        <v>2127584</v>
      </c>
      <c r="H412" s="25">
        <f t="shared" si="681"/>
        <v>1087404</v>
      </c>
      <c r="I412" s="26">
        <f t="shared" si="626"/>
        <v>3214988</v>
      </c>
      <c r="J412" s="56">
        <f t="shared" si="627"/>
        <v>12662</v>
      </c>
      <c r="K412" s="57">
        <f t="shared" si="628"/>
        <v>0.99607702198193737</v>
      </c>
      <c r="L412" s="25">
        <f t="shared" ref="L412:M412" si="682">L413+L414+L415+L416+L417+L418+L419</f>
        <v>4000000</v>
      </c>
      <c r="M412" s="25">
        <f t="shared" si="682"/>
        <v>4000000</v>
      </c>
      <c r="N412" s="25">
        <f t="shared" ref="N412:P412" si="683">N413+N414+N415+N416+N417+N418+N419</f>
        <v>1095300</v>
      </c>
      <c r="O412" s="25">
        <f t="shared" si="683"/>
        <v>4310288</v>
      </c>
      <c r="P412" s="58">
        <f t="shared" si="683"/>
        <v>-310288</v>
      </c>
      <c r="Q412" s="59">
        <f t="shared" si="631"/>
        <v>1.077572</v>
      </c>
      <c r="R412" s="17"/>
      <c r="S412" s="12" t="s">
        <v>91</v>
      </c>
    </row>
    <row r="413" spans="1:19" ht="18.75" hidden="1" x14ac:dyDescent="0.25">
      <c r="A413" s="13" t="str">
        <f t="shared" si="622"/>
        <v>b</v>
      </c>
      <c r="B413" s="5" t="s">
        <v>2</v>
      </c>
      <c r="C413" s="6" t="s">
        <v>4</v>
      </c>
      <c r="D413" s="26"/>
      <c r="E413" s="26"/>
      <c r="F413" s="26">
        <v>0</v>
      </c>
      <c r="G413" s="26"/>
      <c r="H413" s="26"/>
      <c r="I413" s="26">
        <f t="shared" si="626"/>
        <v>0</v>
      </c>
      <c r="J413" s="26">
        <f t="shared" si="627"/>
        <v>0</v>
      </c>
      <c r="K413" s="27" t="e">
        <f t="shared" si="628"/>
        <v>#DIV/0!</v>
      </c>
      <c r="L413" s="31">
        <v>0</v>
      </c>
      <c r="M413" s="31">
        <v>0</v>
      </c>
      <c r="N413" s="26"/>
      <c r="O413" s="26">
        <f t="shared" ref="O413:O422" si="684">I413+N413</f>
        <v>0</v>
      </c>
      <c r="P413" s="26">
        <f t="shared" ref="P413:P422" si="685">M413-O413</f>
        <v>0</v>
      </c>
      <c r="Q413" s="29" t="e">
        <f t="shared" si="631"/>
        <v>#DIV/0!</v>
      </c>
      <c r="R413" s="18"/>
      <c r="S413" s="12" t="s">
        <v>91</v>
      </c>
    </row>
    <row r="414" spans="1:19" ht="18.75" hidden="1" x14ac:dyDescent="0.25">
      <c r="A414" s="13" t="str">
        <f t="shared" si="622"/>
        <v>b</v>
      </c>
      <c r="B414" s="5" t="s">
        <v>2</v>
      </c>
      <c r="C414" s="6" t="s">
        <v>5</v>
      </c>
      <c r="D414" s="26"/>
      <c r="E414" s="26"/>
      <c r="F414" s="26">
        <v>0</v>
      </c>
      <c r="G414" s="26"/>
      <c r="H414" s="26"/>
      <c r="I414" s="26">
        <f t="shared" si="626"/>
        <v>0</v>
      </c>
      <c r="J414" s="26">
        <f t="shared" si="627"/>
        <v>0</v>
      </c>
      <c r="K414" s="27" t="e">
        <f t="shared" si="628"/>
        <v>#DIV/0!</v>
      </c>
      <c r="L414" s="31">
        <v>0</v>
      </c>
      <c r="M414" s="31">
        <v>0</v>
      </c>
      <c r="N414" s="26"/>
      <c r="O414" s="26">
        <f t="shared" si="684"/>
        <v>0</v>
      </c>
      <c r="P414" s="26">
        <f t="shared" si="685"/>
        <v>0</v>
      </c>
      <c r="Q414" s="29" t="e">
        <f t="shared" si="631"/>
        <v>#DIV/0!</v>
      </c>
      <c r="R414" s="18"/>
      <c r="S414" s="12" t="s">
        <v>91</v>
      </c>
    </row>
    <row r="415" spans="1:19" ht="18.75" hidden="1" x14ac:dyDescent="0.25">
      <c r="A415" s="13" t="str">
        <f t="shared" si="622"/>
        <v>b</v>
      </c>
      <c r="B415" s="5" t="s">
        <v>2</v>
      </c>
      <c r="C415" s="6" t="s">
        <v>6</v>
      </c>
      <c r="D415" s="26"/>
      <c r="E415" s="26"/>
      <c r="F415" s="26">
        <v>0</v>
      </c>
      <c r="G415" s="26"/>
      <c r="H415" s="26"/>
      <c r="I415" s="26">
        <f t="shared" si="626"/>
        <v>0</v>
      </c>
      <c r="J415" s="26">
        <f t="shared" si="627"/>
        <v>0</v>
      </c>
      <c r="K415" s="27" t="e">
        <f t="shared" si="628"/>
        <v>#DIV/0!</v>
      </c>
      <c r="L415" s="31">
        <v>0</v>
      </c>
      <c r="M415" s="31">
        <v>0</v>
      </c>
      <c r="N415" s="26"/>
      <c r="O415" s="26">
        <f t="shared" si="684"/>
        <v>0</v>
      </c>
      <c r="P415" s="26">
        <f t="shared" si="685"/>
        <v>0</v>
      </c>
      <c r="Q415" s="29" t="e">
        <f t="shared" si="631"/>
        <v>#DIV/0!</v>
      </c>
      <c r="R415" s="18"/>
      <c r="S415" s="12" t="s">
        <v>91</v>
      </c>
    </row>
    <row r="416" spans="1:19" ht="18.75" hidden="1" x14ac:dyDescent="0.25">
      <c r="A416" s="13" t="str">
        <f t="shared" si="622"/>
        <v>b</v>
      </c>
      <c r="B416" s="5" t="s">
        <v>2</v>
      </c>
      <c r="C416" s="7" t="s">
        <v>7</v>
      </c>
      <c r="D416" s="26"/>
      <c r="E416" s="26"/>
      <c r="F416" s="26">
        <v>0</v>
      </c>
      <c r="G416" s="26"/>
      <c r="H416" s="26"/>
      <c r="I416" s="26">
        <f t="shared" si="626"/>
        <v>0</v>
      </c>
      <c r="J416" s="26">
        <f t="shared" si="627"/>
        <v>0</v>
      </c>
      <c r="K416" s="27" t="e">
        <f t="shared" si="628"/>
        <v>#DIV/0!</v>
      </c>
      <c r="L416" s="31">
        <v>0</v>
      </c>
      <c r="M416" s="31">
        <v>0</v>
      </c>
      <c r="N416" s="26"/>
      <c r="O416" s="26">
        <f t="shared" si="684"/>
        <v>0</v>
      </c>
      <c r="P416" s="26">
        <f t="shared" si="685"/>
        <v>0</v>
      </c>
      <c r="Q416" s="29" t="e">
        <f t="shared" si="631"/>
        <v>#DIV/0!</v>
      </c>
      <c r="R416" s="18"/>
      <c r="S416" s="12" t="s">
        <v>91</v>
      </c>
    </row>
    <row r="417" spans="1:19" ht="18.75" hidden="1" x14ac:dyDescent="0.25">
      <c r="A417" s="13" t="str">
        <f t="shared" si="622"/>
        <v>b</v>
      </c>
      <c r="B417" s="5" t="s">
        <v>2</v>
      </c>
      <c r="C417" s="7" t="s">
        <v>8</v>
      </c>
      <c r="D417" s="26"/>
      <c r="E417" s="26"/>
      <c r="F417" s="26">
        <v>0</v>
      </c>
      <c r="G417" s="26"/>
      <c r="H417" s="26"/>
      <c r="I417" s="26">
        <f t="shared" si="626"/>
        <v>0</v>
      </c>
      <c r="J417" s="26">
        <f t="shared" si="627"/>
        <v>0</v>
      </c>
      <c r="K417" s="27" t="e">
        <f t="shared" si="628"/>
        <v>#DIV/0!</v>
      </c>
      <c r="L417" s="31">
        <v>0</v>
      </c>
      <c r="M417" s="31">
        <v>0</v>
      </c>
      <c r="N417" s="26"/>
      <c r="O417" s="26">
        <f t="shared" si="684"/>
        <v>0</v>
      </c>
      <c r="P417" s="26">
        <f t="shared" si="685"/>
        <v>0</v>
      </c>
      <c r="Q417" s="29" t="e">
        <f t="shared" si="631"/>
        <v>#DIV/0!</v>
      </c>
      <c r="R417" s="18"/>
      <c r="S417" s="12" t="s">
        <v>91</v>
      </c>
    </row>
    <row r="418" spans="1:19" ht="18.75" x14ac:dyDescent="0.25">
      <c r="A418" s="13" t="str">
        <f t="shared" si="622"/>
        <v>a</v>
      </c>
      <c r="B418" s="5" t="s">
        <v>2</v>
      </c>
      <c r="C418" s="7" t="s">
        <v>9</v>
      </c>
      <c r="D418" s="26"/>
      <c r="E418" s="26"/>
      <c r="F418" s="26">
        <v>3227650</v>
      </c>
      <c r="G418" s="26">
        <v>2127584</v>
      </c>
      <c r="H418" s="26">
        <v>1087404</v>
      </c>
      <c r="I418" s="26">
        <f t="shared" si="626"/>
        <v>3214988</v>
      </c>
      <c r="J418" s="56">
        <f t="shared" si="627"/>
        <v>12662</v>
      </c>
      <c r="K418" s="57">
        <f t="shared" si="628"/>
        <v>0.99607702198193737</v>
      </c>
      <c r="L418" s="31">
        <v>4000000</v>
      </c>
      <c r="M418" s="31">
        <v>4000000</v>
      </c>
      <c r="N418" s="26">
        <v>1095300</v>
      </c>
      <c r="O418" s="26">
        <f t="shared" si="684"/>
        <v>4310288</v>
      </c>
      <c r="P418" s="56">
        <f t="shared" si="685"/>
        <v>-310288</v>
      </c>
      <c r="Q418" s="60">
        <f t="shared" si="631"/>
        <v>1.077572</v>
      </c>
      <c r="R418" s="18"/>
      <c r="S418" s="12" t="s">
        <v>91</v>
      </c>
    </row>
    <row r="419" spans="1:19" ht="18.75" hidden="1" x14ac:dyDescent="0.25">
      <c r="A419" s="13" t="str">
        <f t="shared" si="622"/>
        <v>b</v>
      </c>
      <c r="B419" s="5" t="s">
        <v>2</v>
      </c>
      <c r="C419" s="7" t="s">
        <v>10</v>
      </c>
      <c r="D419" s="26"/>
      <c r="E419" s="26"/>
      <c r="F419" s="26">
        <v>0</v>
      </c>
      <c r="G419" s="26"/>
      <c r="H419" s="26"/>
      <c r="I419" s="26">
        <f t="shared" si="626"/>
        <v>0</v>
      </c>
      <c r="J419" s="26">
        <f t="shared" si="627"/>
        <v>0</v>
      </c>
      <c r="K419" s="27" t="e">
        <f t="shared" si="628"/>
        <v>#DIV/0!</v>
      </c>
      <c r="L419" s="31">
        <v>0</v>
      </c>
      <c r="M419" s="31">
        <v>0</v>
      </c>
      <c r="N419" s="26"/>
      <c r="O419" s="26">
        <f t="shared" si="684"/>
        <v>0</v>
      </c>
      <c r="P419" s="26">
        <f t="shared" si="685"/>
        <v>0</v>
      </c>
      <c r="Q419" s="29" t="e">
        <f t="shared" si="631"/>
        <v>#DIV/0!</v>
      </c>
      <c r="R419" s="18"/>
      <c r="S419" s="12" t="s">
        <v>91</v>
      </c>
    </row>
    <row r="420" spans="1:19" ht="18.75" hidden="1" x14ac:dyDescent="0.25">
      <c r="A420" s="13" t="str">
        <f t="shared" si="622"/>
        <v>b</v>
      </c>
      <c r="B420" s="5" t="s">
        <v>2</v>
      </c>
      <c r="C420" s="4" t="s">
        <v>11</v>
      </c>
      <c r="D420" s="25"/>
      <c r="E420" s="25"/>
      <c r="F420" s="25">
        <v>0</v>
      </c>
      <c r="G420" s="25"/>
      <c r="H420" s="25"/>
      <c r="I420" s="26">
        <f t="shared" si="626"/>
        <v>0</v>
      </c>
      <c r="J420" s="26">
        <f t="shared" si="627"/>
        <v>0</v>
      </c>
      <c r="K420" s="27" t="e">
        <f t="shared" si="628"/>
        <v>#DIV/0!</v>
      </c>
      <c r="L420" s="25">
        <v>0</v>
      </c>
      <c r="M420" s="25">
        <v>0</v>
      </c>
      <c r="N420" s="25"/>
      <c r="O420" s="25">
        <f t="shared" si="684"/>
        <v>0</v>
      </c>
      <c r="P420" s="25">
        <f t="shared" si="685"/>
        <v>0</v>
      </c>
      <c r="Q420" s="28" t="e">
        <f t="shared" si="631"/>
        <v>#DIV/0!</v>
      </c>
      <c r="R420" s="17"/>
      <c r="S420" s="12" t="s">
        <v>91</v>
      </c>
    </row>
    <row r="421" spans="1:19" ht="18.75" hidden="1" x14ac:dyDescent="0.25">
      <c r="A421" s="13" t="str">
        <f t="shared" si="622"/>
        <v>b</v>
      </c>
      <c r="B421" s="5" t="s">
        <v>2</v>
      </c>
      <c r="C421" s="4" t="s">
        <v>12</v>
      </c>
      <c r="D421" s="25"/>
      <c r="E421" s="25"/>
      <c r="F421" s="25">
        <v>0</v>
      </c>
      <c r="G421" s="25"/>
      <c r="H421" s="25"/>
      <c r="I421" s="26">
        <f t="shared" si="626"/>
        <v>0</v>
      </c>
      <c r="J421" s="26">
        <f t="shared" si="627"/>
        <v>0</v>
      </c>
      <c r="K421" s="27" t="e">
        <f t="shared" si="628"/>
        <v>#DIV/0!</v>
      </c>
      <c r="L421" s="25">
        <v>0</v>
      </c>
      <c r="M421" s="25">
        <v>0</v>
      </c>
      <c r="N421" s="25"/>
      <c r="O421" s="25">
        <f t="shared" si="684"/>
        <v>0</v>
      </c>
      <c r="P421" s="25">
        <f t="shared" si="685"/>
        <v>0</v>
      </c>
      <c r="Q421" s="28" t="e">
        <f t="shared" si="631"/>
        <v>#DIV/0!</v>
      </c>
      <c r="R421" s="17"/>
      <c r="S421" s="12" t="s">
        <v>91</v>
      </c>
    </row>
    <row r="422" spans="1:19" ht="18.75" hidden="1" x14ac:dyDescent="0.25">
      <c r="A422" s="13" t="str">
        <f t="shared" si="622"/>
        <v>b</v>
      </c>
      <c r="B422" s="5" t="s">
        <v>2</v>
      </c>
      <c r="C422" s="4" t="s">
        <v>13</v>
      </c>
      <c r="D422" s="25"/>
      <c r="E422" s="25"/>
      <c r="F422" s="25">
        <v>0</v>
      </c>
      <c r="G422" s="25"/>
      <c r="H422" s="25"/>
      <c r="I422" s="26">
        <f t="shared" si="626"/>
        <v>0</v>
      </c>
      <c r="J422" s="26">
        <f t="shared" si="627"/>
        <v>0</v>
      </c>
      <c r="K422" s="27" t="e">
        <f t="shared" si="628"/>
        <v>#DIV/0!</v>
      </c>
      <c r="L422" s="25">
        <v>0</v>
      </c>
      <c r="M422" s="25">
        <v>0</v>
      </c>
      <c r="N422" s="25"/>
      <c r="O422" s="25">
        <f t="shared" si="684"/>
        <v>0</v>
      </c>
      <c r="P422" s="25">
        <f t="shared" si="685"/>
        <v>0</v>
      </c>
      <c r="Q422" s="28" t="e">
        <f t="shared" si="631"/>
        <v>#DIV/0!</v>
      </c>
      <c r="R422" s="17"/>
      <c r="S422" s="12" t="s">
        <v>91</v>
      </c>
    </row>
    <row r="423" spans="1:19" ht="54" x14ac:dyDescent="0.25">
      <c r="A423" s="13" t="str">
        <f t="shared" si="622"/>
        <v>a</v>
      </c>
      <c r="B423" s="19" t="s">
        <v>137</v>
      </c>
      <c r="C423" s="20" t="s">
        <v>42</v>
      </c>
      <c r="D423" s="26">
        <f t="shared" ref="D423:F423" si="686">D424+D432+D433+D434</f>
        <v>0</v>
      </c>
      <c r="E423" s="26"/>
      <c r="F423" s="26">
        <f t="shared" si="686"/>
        <v>3813850</v>
      </c>
      <c r="G423" s="26">
        <f t="shared" ref="G423:H423" si="687">G424+G432+G433+G434</f>
        <v>2487493</v>
      </c>
      <c r="H423" s="26">
        <f t="shared" si="687"/>
        <v>1323000</v>
      </c>
      <c r="I423" s="26">
        <f t="shared" si="626"/>
        <v>3810493</v>
      </c>
      <c r="J423" s="56">
        <f t="shared" si="627"/>
        <v>3357</v>
      </c>
      <c r="K423" s="57">
        <f t="shared" si="628"/>
        <v>0.99911978709178384</v>
      </c>
      <c r="L423" s="30">
        <f t="shared" ref="L423:M423" si="688">L424+L432+L433+L434</f>
        <v>4500000</v>
      </c>
      <c r="M423" s="30">
        <f t="shared" si="688"/>
        <v>4500000</v>
      </c>
      <c r="N423" s="26">
        <f t="shared" ref="N423" si="689">N424+N432+N433+N434</f>
        <v>1323000</v>
      </c>
      <c r="O423" s="26">
        <f t="shared" ref="O423" si="690">O424+O432+O433+O434</f>
        <v>5133493</v>
      </c>
      <c r="P423" s="56">
        <f t="shared" ref="P423" si="691">P424+P432+P433+P434</f>
        <v>-633493</v>
      </c>
      <c r="Q423" s="60">
        <f t="shared" si="631"/>
        <v>1.1407762222222222</v>
      </c>
      <c r="R423" s="18"/>
      <c r="S423" s="12" t="s">
        <v>91</v>
      </c>
    </row>
    <row r="424" spans="1:19" ht="18.75" x14ac:dyDescent="0.25">
      <c r="A424" s="13" t="str">
        <f t="shared" si="622"/>
        <v>a</v>
      </c>
      <c r="B424" s="3" t="s">
        <v>2</v>
      </c>
      <c r="C424" s="4" t="s">
        <v>3</v>
      </c>
      <c r="D424" s="25">
        <f t="shared" ref="D424:H424" si="692">D425+D426+D427+D428+D429+D430+D431</f>
        <v>0</v>
      </c>
      <c r="E424" s="25"/>
      <c r="F424" s="25">
        <f t="shared" si="692"/>
        <v>3813850</v>
      </c>
      <c r="G424" s="25">
        <f t="shared" si="692"/>
        <v>2487493</v>
      </c>
      <c r="H424" s="25">
        <f t="shared" si="692"/>
        <v>1323000</v>
      </c>
      <c r="I424" s="26">
        <f t="shared" si="626"/>
        <v>3810493</v>
      </c>
      <c r="J424" s="56">
        <f t="shared" si="627"/>
        <v>3357</v>
      </c>
      <c r="K424" s="57">
        <f t="shared" si="628"/>
        <v>0.99911978709178384</v>
      </c>
      <c r="L424" s="25">
        <f t="shared" ref="L424:M424" si="693">L425+L426+L427+L428+L429+L430+L431</f>
        <v>4500000</v>
      </c>
      <c r="M424" s="25">
        <f t="shared" si="693"/>
        <v>4500000</v>
      </c>
      <c r="N424" s="25">
        <f t="shared" ref="N424:P424" si="694">N425+N426+N427+N428+N429+N430+N431</f>
        <v>1323000</v>
      </c>
      <c r="O424" s="25">
        <f t="shared" si="694"/>
        <v>5133493</v>
      </c>
      <c r="P424" s="58">
        <f t="shared" si="694"/>
        <v>-633493</v>
      </c>
      <c r="Q424" s="59">
        <f t="shared" si="631"/>
        <v>1.1407762222222222</v>
      </c>
      <c r="R424" s="17"/>
      <c r="S424" s="12" t="s">
        <v>91</v>
      </c>
    </row>
    <row r="425" spans="1:19" ht="18.75" hidden="1" x14ac:dyDescent="0.25">
      <c r="A425" s="13" t="str">
        <f t="shared" si="622"/>
        <v>b</v>
      </c>
      <c r="B425" s="5" t="s">
        <v>2</v>
      </c>
      <c r="C425" s="6" t="s">
        <v>4</v>
      </c>
      <c r="D425" s="26"/>
      <c r="E425" s="26"/>
      <c r="F425" s="26">
        <v>0</v>
      </c>
      <c r="G425" s="26"/>
      <c r="H425" s="26"/>
      <c r="I425" s="26">
        <f t="shared" si="626"/>
        <v>0</v>
      </c>
      <c r="J425" s="26">
        <f t="shared" si="627"/>
        <v>0</v>
      </c>
      <c r="K425" s="27" t="e">
        <f t="shared" si="628"/>
        <v>#DIV/0!</v>
      </c>
      <c r="L425" s="31">
        <v>0</v>
      </c>
      <c r="M425" s="31">
        <v>0</v>
      </c>
      <c r="N425" s="26"/>
      <c r="O425" s="26">
        <f t="shared" ref="O425:O434" si="695">I425+N425</f>
        <v>0</v>
      </c>
      <c r="P425" s="26">
        <f t="shared" ref="P425:P434" si="696">M425-O425</f>
        <v>0</v>
      </c>
      <c r="Q425" s="29" t="e">
        <f t="shared" si="631"/>
        <v>#DIV/0!</v>
      </c>
      <c r="R425" s="18"/>
      <c r="S425" s="12" t="s">
        <v>91</v>
      </c>
    </row>
    <row r="426" spans="1:19" ht="18.75" hidden="1" x14ac:dyDescent="0.25">
      <c r="A426" s="13" t="str">
        <f t="shared" si="622"/>
        <v>b</v>
      </c>
      <c r="B426" s="5" t="s">
        <v>2</v>
      </c>
      <c r="C426" s="6" t="s">
        <v>5</v>
      </c>
      <c r="D426" s="26"/>
      <c r="E426" s="26"/>
      <c r="F426" s="26">
        <v>0</v>
      </c>
      <c r="G426" s="26"/>
      <c r="H426" s="26"/>
      <c r="I426" s="26">
        <f t="shared" si="626"/>
        <v>0</v>
      </c>
      <c r="J426" s="26">
        <f t="shared" si="627"/>
        <v>0</v>
      </c>
      <c r="K426" s="27" t="e">
        <f t="shared" si="628"/>
        <v>#DIV/0!</v>
      </c>
      <c r="L426" s="31">
        <v>0</v>
      </c>
      <c r="M426" s="31">
        <v>0</v>
      </c>
      <c r="N426" s="26"/>
      <c r="O426" s="26">
        <f t="shared" si="695"/>
        <v>0</v>
      </c>
      <c r="P426" s="26">
        <f t="shared" si="696"/>
        <v>0</v>
      </c>
      <c r="Q426" s="29" t="e">
        <f t="shared" si="631"/>
        <v>#DIV/0!</v>
      </c>
      <c r="R426" s="18"/>
      <c r="S426" s="12" t="s">
        <v>91</v>
      </c>
    </row>
    <row r="427" spans="1:19" ht="18.75" hidden="1" x14ac:dyDescent="0.25">
      <c r="A427" s="13" t="str">
        <f t="shared" si="622"/>
        <v>b</v>
      </c>
      <c r="B427" s="5" t="s">
        <v>2</v>
      </c>
      <c r="C427" s="6" t="s">
        <v>6</v>
      </c>
      <c r="D427" s="26"/>
      <c r="E427" s="26"/>
      <c r="F427" s="26">
        <v>0</v>
      </c>
      <c r="G427" s="26"/>
      <c r="H427" s="26"/>
      <c r="I427" s="26">
        <f t="shared" si="626"/>
        <v>0</v>
      </c>
      <c r="J427" s="26">
        <f t="shared" si="627"/>
        <v>0</v>
      </c>
      <c r="K427" s="27" t="e">
        <f t="shared" si="628"/>
        <v>#DIV/0!</v>
      </c>
      <c r="L427" s="31">
        <v>0</v>
      </c>
      <c r="M427" s="31">
        <v>0</v>
      </c>
      <c r="N427" s="26"/>
      <c r="O427" s="26">
        <f t="shared" si="695"/>
        <v>0</v>
      </c>
      <c r="P427" s="26">
        <f t="shared" si="696"/>
        <v>0</v>
      </c>
      <c r="Q427" s="29" t="e">
        <f t="shared" si="631"/>
        <v>#DIV/0!</v>
      </c>
      <c r="R427" s="18"/>
      <c r="S427" s="12" t="s">
        <v>91</v>
      </c>
    </row>
    <row r="428" spans="1:19" ht="18.75" hidden="1" x14ac:dyDescent="0.25">
      <c r="A428" s="13" t="str">
        <f t="shared" si="622"/>
        <v>b</v>
      </c>
      <c r="B428" s="5" t="s">
        <v>2</v>
      </c>
      <c r="C428" s="7" t="s">
        <v>7</v>
      </c>
      <c r="D428" s="26"/>
      <c r="E428" s="26"/>
      <c r="F428" s="26">
        <v>0</v>
      </c>
      <c r="G428" s="26"/>
      <c r="H428" s="26"/>
      <c r="I428" s="26">
        <f t="shared" si="626"/>
        <v>0</v>
      </c>
      <c r="J428" s="26">
        <f t="shared" si="627"/>
        <v>0</v>
      </c>
      <c r="K428" s="27" t="e">
        <f t="shared" si="628"/>
        <v>#DIV/0!</v>
      </c>
      <c r="L428" s="31">
        <v>0</v>
      </c>
      <c r="M428" s="31">
        <v>0</v>
      </c>
      <c r="N428" s="26"/>
      <c r="O428" s="26">
        <f t="shared" si="695"/>
        <v>0</v>
      </c>
      <c r="P428" s="26">
        <f t="shared" si="696"/>
        <v>0</v>
      </c>
      <c r="Q428" s="29" t="e">
        <f t="shared" si="631"/>
        <v>#DIV/0!</v>
      </c>
      <c r="R428" s="18"/>
      <c r="S428" s="12" t="s">
        <v>91</v>
      </c>
    </row>
    <row r="429" spans="1:19" ht="18.75" hidden="1" x14ac:dyDescent="0.25">
      <c r="A429" s="13" t="str">
        <f t="shared" si="622"/>
        <v>b</v>
      </c>
      <c r="B429" s="5" t="s">
        <v>2</v>
      </c>
      <c r="C429" s="7" t="s">
        <v>8</v>
      </c>
      <c r="D429" s="26"/>
      <c r="E429" s="26"/>
      <c r="F429" s="26">
        <v>0</v>
      </c>
      <c r="G429" s="26"/>
      <c r="H429" s="26"/>
      <c r="I429" s="26">
        <f t="shared" si="626"/>
        <v>0</v>
      </c>
      <c r="J429" s="26">
        <f t="shared" si="627"/>
        <v>0</v>
      </c>
      <c r="K429" s="27" t="e">
        <f t="shared" si="628"/>
        <v>#DIV/0!</v>
      </c>
      <c r="L429" s="31">
        <v>0</v>
      </c>
      <c r="M429" s="31">
        <v>0</v>
      </c>
      <c r="N429" s="26"/>
      <c r="O429" s="26">
        <f t="shared" si="695"/>
        <v>0</v>
      </c>
      <c r="P429" s="26">
        <f t="shared" si="696"/>
        <v>0</v>
      </c>
      <c r="Q429" s="29" t="e">
        <f t="shared" si="631"/>
        <v>#DIV/0!</v>
      </c>
      <c r="R429" s="18"/>
      <c r="S429" s="12" t="s">
        <v>91</v>
      </c>
    </row>
    <row r="430" spans="1:19" ht="18.75" x14ac:dyDescent="0.25">
      <c r="A430" s="13" t="str">
        <f t="shared" si="622"/>
        <v>a</v>
      </c>
      <c r="B430" s="5" t="s">
        <v>2</v>
      </c>
      <c r="C430" s="7" t="s">
        <v>9</v>
      </c>
      <c r="D430" s="26"/>
      <c r="E430" s="26"/>
      <c r="F430" s="26">
        <v>3813850</v>
      </c>
      <c r="G430" s="26">
        <v>2487493</v>
      </c>
      <c r="H430" s="26">
        <v>1323000</v>
      </c>
      <c r="I430" s="26">
        <f t="shared" si="626"/>
        <v>3810493</v>
      </c>
      <c r="J430" s="56">
        <f t="shared" si="627"/>
        <v>3357</v>
      </c>
      <c r="K430" s="57">
        <f t="shared" si="628"/>
        <v>0.99911978709178384</v>
      </c>
      <c r="L430" s="31">
        <v>4500000</v>
      </c>
      <c r="M430" s="31">
        <v>4500000</v>
      </c>
      <c r="N430" s="26">
        <v>1323000</v>
      </c>
      <c r="O430" s="26">
        <f t="shared" si="695"/>
        <v>5133493</v>
      </c>
      <c r="P430" s="56">
        <f t="shared" si="696"/>
        <v>-633493</v>
      </c>
      <c r="Q430" s="60">
        <f t="shared" si="631"/>
        <v>1.1407762222222222</v>
      </c>
      <c r="R430" s="18"/>
      <c r="S430" s="12" t="s">
        <v>91</v>
      </c>
    </row>
    <row r="431" spans="1:19" ht="18.75" hidden="1" x14ac:dyDescent="0.25">
      <c r="A431" s="13" t="str">
        <f t="shared" si="622"/>
        <v>b</v>
      </c>
      <c r="B431" s="5" t="s">
        <v>2</v>
      </c>
      <c r="C431" s="7" t="s">
        <v>10</v>
      </c>
      <c r="D431" s="26"/>
      <c r="E431" s="26"/>
      <c r="F431" s="26">
        <v>0</v>
      </c>
      <c r="G431" s="26"/>
      <c r="H431" s="26"/>
      <c r="I431" s="26">
        <f t="shared" si="626"/>
        <v>0</v>
      </c>
      <c r="J431" s="26">
        <f t="shared" si="627"/>
        <v>0</v>
      </c>
      <c r="K431" s="27" t="e">
        <f t="shared" si="628"/>
        <v>#DIV/0!</v>
      </c>
      <c r="L431" s="31">
        <v>0</v>
      </c>
      <c r="M431" s="31">
        <v>0</v>
      </c>
      <c r="N431" s="26"/>
      <c r="O431" s="26">
        <f t="shared" si="695"/>
        <v>0</v>
      </c>
      <c r="P431" s="26">
        <f t="shared" si="696"/>
        <v>0</v>
      </c>
      <c r="Q431" s="29" t="e">
        <f t="shared" si="631"/>
        <v>#DIV/0!</v>
      </c>
      <c r="R431" s="18"/>
      <c r="S431" s="12" t="s">
        <v>91</v>
      </c>
    </row>
    <row r="432" spans="1:19" ht="18.75" hidden="1" x14ac:dyDescent="0.25">
      <c r="A432" s="13" t="str">
        <f t="shared" si="622"/>
        <v>b</v>
      </c>
      <c r="B432" s="5" t="s">
        <v>2</v>
      </c>
      <c r="C432" s="4" t="s">
        <v>11</v>
      </c>
      <c r="D432" s="25"/>
      <c r="E432" s="25"/>
      <c r="F432" s="25">
        <v>0</v>
      </c>
      <c r="G432" s="25"/>
      <c r="H432" s="25"/>
      <c r="I432" s="26">
        <f t="shared" si="626"/>
        <v>0</v>
      </c>
      <c r="J432" s="26">
        <f t="shared" si="627"/>
        <v>0</v>
      </c>
      <c r="K432" s="27" t="e">
        <f t="shared" si="628"/>
        <v>#DIV/0!</v>
      </c>
      <c r="L432" s="25">
        <v>0</v>
      </c>
      <c r="M432" s="25">
        <v>0</v>
      </c>
      <c r="N432" s="25"/>
      <c r="O432" s="25">
        <f t="shared" si="695"/>
        <v>0</v>
      </c>
      <c r="P432" s="25">
        <f t="shared" si="696"/>
        <v>0</v>
      </c>
      <c r="Q432" s="28" t="e">
        <f t="shared" si="631"/>
        <v>#DIV/0!</v>
      </c>
      <c r="R432" s="17"/>
      <c r="S432" s="12" t="s">
        <v>91</v>
      </c>
    </row>
    <row r="433" spans="1:19" ht="18.75" hidden="1" x14ac:dyDescent="0.25">
      <c r="A433" s="13" t="str">
        <f t="shared" si="622"/>
        <v>b</v>
      </c>
      <c r="B433" s="5" t="s">
        <v>2</v>
      </c>
      <c r="C433" s="4" t="s">
        <v>12</v>
      </c>
      <c r="D433" s="25"/>
      <c r="E433" s="25"/>
      <c r="F433" s="25">
        <v>0</v>
      </c>
      <c r="G433" s="25"/>
      <c r="H433" s="25"/>
      <c r="I433" s="26">
        <f t="shared" si="626"/>
        <v>0</v>
      </c>
      <c r="J433" s="26">
        <f t="shared" si="627"/>
        <v>0</v>
      </c>
      <c r="K433" s="27" t="e">
        <f t="shared" si="628"/>
        <v>#DIV/0!</v>
      </c>
      <c r="L433" s="25">
        <v>0</v>
      </c>
      <c r="M433" s="25">
        <v>0</v>
      </c>
      <c r="N433" s="25"/>
      <c r="O433" s="25">
        <f t="shared" si="695"/>
        <v>0</v>
      </c>
      <c r="P433" s="25">
        <f t="shared" si="696"/>
        <v>0</v>
      </c>
      <c r="Q433" s="28" t="e">
        <f t="shared" si="631"/>
        <v>#DIV/0!</v>
      </c>
      <c r="R433" s="17"/>
      <c r="S433" s="12" t="s">
        <v>91</v>
      </c>
    </row>
    <row r="434" spans="1:19" ht="18.75" hidden="1" x14ac:dyDescent="0.25">
      <c r="A434" s="13" t="str">
        <f t="shared" si="622"/>
        <v>b</v>
      </c>
      <c r="B434" s="5" t="s">
        <v>2</v>
      </c>
      <c r="C434" s="4" t="s">
        <v>13</v>
      </c>
      <c r="D434" s="25"/>
      <c r="E434" s="25"/>
      <c r="F434" s="25">
        <v>0</v>
      </c>
      <c r="G434" s="25"/>
      <c r="H434" s="25"/>
      <c r="I434" s="26">
        <f t="shared" si="626"/>
        <v>0</v>
      </c>
      <c r="J434" s="26">
        <f t="shared" si="627"/>
        <v>0</v>
      </c>
      <c r="K434" s="27" t="e">
        <f t="shared" si="628"/>
        <v>#DIV/0!</v>
      </c>
      <c r="L434" s="25">
        <v>0</v>
      </c>
      <c r="M434" s="25">
        <v>0</v>
      </c>
      <c r="N434" s="25"/>
      <c r="O434" s="25">
        <f t="shared" si="695"/>
        <v>0</v>
      </c>
      <c r="P434" s="25">
        <f t="shared" si="696"/>
        <v>0</v>
      </c>
      <c r="Q434" s="28" t="e">
        <f t="shared" si="631"/>
        <v>#DIV/0!</v>
      </c>
      <c r="R434" s="17"/>
      <c r="S434" s="12" t="s">
        <v>91</v>
      </c>
    </row>
    <row r="435" spans="1:19" ht="54" x14ac:dyDescent="0.25">
      <c r="A435" s="13" t="str">
        <f t="shared" si="622"/>
        <v>a</v>
      </c>
      <c r="B435" s="19" t="s">
        <v>138</v>
      </c>
      <c r="C435" s="20" t="s">
        <v>43</v>
      </c>
      <c r="D435" s="26">
        <f t="shared" ref="D435:F435" si="697">D436+D444+D445+D446</f>
        <v>0</v>
      </c>
      <c r="E435" s="26"/>
      <c r="F435" s="26">
        <f t="shared" si="697"/>
        <v>7261550</v>
      </c>
      <c r="G435" s="26">
        <f t="shared" ref="G435:H435" si="698">G436+G444+G445+G446</f>
        <v>4721191</v>
      </c>
      <c r="H435" s="26">
        <f t="shared" si="698"/>
        <v>2550000</v>
      </c>
      <c r="I435" s="26">
        <f t="shared" si="626"/>
        <v>7271191</v>
      </c>
      <c r="J435" s="56">
        <f t="shared" si="627"/>
        <v>-9641</v>
      </c>
      <c r="K435" s="57">
        <f t="shared" si="628"/>
        <v>1.0013276779750879</v>
      </c>
      <c r="L435" s="30">
        <f t="shared" ref="L435:M435" si="699">L436+L444+L445+L446</f>
        <v>8000000</v>
      </c>
      <c r="M435" s="30">
        <f t="shared" si="699"/>
        <v>8000000</v>
      </c>
      <c r="N435" s="26">
        <f t="shared" ref="N435" si="700">N436+N444+N445+N446</f>
        <v>2550000</v>
      </c>
      <c r="O435" s="26">
        <f t="shared" ref="O435" si="701">O436+O444+O445+O446</f>
        <v>9821191</v>
      </c>
      <c r="P435" s="56">
        <f t="shared" ref="P435" si="702">P436+P444+P445+P446</f>
        <v>-1821191</v>
      </c>
      <c r="Q435" s="60">
        <f t="shared" si="631"/>
        <v>1.2276488750000001</v>
      </c>
      <c r="R435" s="18"/>
      <c r="S435" s="12" t="s">
        <v>91</v>
      </c>
    </row>
    <row r="436" spans="1:19" ht="18.75" x14ac:dyDescent="0.25">
      <c r="A436" s="13" t="str">
        <f t="shared" si="622"/>
        <v>a</v>
      </c>
      <c r="B436" s="3" t="s">
        <v>2</v>
      </c>
      <c r="C436" s="4" t="s">
        <v>3</v>
      </c>
      <c r="D436" s="25">
        <f t="shared" ref="D436:H436" si="703">D437+D438+D439+D440+D441+D442+D443</f>
        <v>0</v>
      </c>
      <c r="E436" s="25"/>
      <c r="F436" s="25">
        <f t="shared" si="703"/>
        <v>7261550</v>
      </c>
      <c r="G436" s="25">
        <f t="shared" si="703"/>
        <v>4721191</v>
      </c>
      <c r="H436" s="25">
        <f t="shared" si="703"/>
        <v>2550000</v>
      </c>
      <c r="I436" s="26">
        <f t="shared" si="626"/>
        <v>7271191</v>
      </c>
      <c r="J436" s="56">
        <f t="shared" si="627"/>
        <v>-9641</v>
      </c>
      <c r="K436" s="57">
        <f t="shared" si="628"/>
        <v>1.0013276779750879</v>
      </c>
      <c r="L436" s="25">
        <f t="shared" ref="L436:M436" si="704">L437+L438+L439+L440+L441+L442+L443</f>
        <v>8000000</v>
      </c>
      <c r="M436" s="25">
        <f t="shared" si="704"/>
        <v>8000000</v>
      </c>
      <c r="N436" s="25">
        <f t="shared" ref="N436:P436" si="705">N437+N438+N439+N440+N441+N442+N443</f>
        <v>2550000</v>
      </c>
      <c r="O436" s="25">
        <f t="shared" si="705"/>
        <v>9821191</v>
      </c>
      <c r="P436" s="58">
        <f t="shared" si="705"/>
        <v>-1821191</v>
      </c>
      <c r="Q436" s="59">
        <f t="shared" si="631"/>
        <v>1.2276488750000001</v>
      </c>
      <c r="R436" s="17"/>
      <c r="S436" s="12" t="s">
        <v>91</v>
      </c>
    </row>
    <row r="437" spans="1:19" ht="18.75" hidden="1" x14ac:dyDescent="0.25">
      <c r="A437" s="13" t="str">
        <f t="shared" si="622"/>
        <v>b</v>
      </c>
      <c r="B437" s="5" t="s">
        <v>2</v>
      </c>
      <c r="C437" s="6" t="s">
        <v>4</v>
      </c>
      <c r="D437" s="26"/>
      <c r="E437" s="26"/>
      <c r="F437" s="26">
        <v>0</v>
      </c>
      <c r="G437" s="26"/>
      <c r="H437" s="26"/>
      <c r="I437" s="26">
        <f t="shared" si="626"/>
        <v>0</v>
      </c>
      <c r="J437" s="26">
        <f t="shared" si="627"/>
        <v>0</v>
      </c>
      <c r="K437" s="27" t="e">
        <f t="shared" si="628"/>
        <v>#DIV/0!</v>
      </c>
      <c r="L437" s="31">
        <v>0</v>
      </c>
      <c r="M437" s="31">
        <v>0</v>
      </c>
      <c r="N437" s="26"/>
      <c r="O437" s="26">
        <f t="shared" ref="O437:O446" si="706">I437+N437</f>
        <v>0</v>
      </c>
      <c r="P437" s="26">
        <f t="shared" ref="P437:P446" si="707">M437-O437</f>
        <v>0</v>
      </c>
      <c r="Q437" s="29" t="e">
        <f t="shared" si="631"/>
        <v>#DIV/0!</v>
      </c>
      <c r="R437" s="18"/>
      <c r="S437" s="12" t="s">
        <v>91</v>
      </c>
    </row>
    <row r="438" spans="1:19" ht="18.75" hidden="1" x14ac:dyDescent="0.25">
      <c r="A438" s="13" t="str">
        <f t="shared" si="622"/>
        <v>b</v>
      </c>
      <c r="B438" s="5" t="s">
        <v>2</v>
      </c>
      <c r="C438" s="6" t="s">
        <v>5</v>
      </c>
      <c r="D438" s="26"/>
      <c r="E438" s="26"/>
      <c r="F438" s="26">
        <v>0</v>
      </c>
      <c r="G438" s="26"/>
      <c r="H438" s="26"/>
      <c r="I438" s="26">
        <f t="shared" si="626"/>
        <v>0</v>
      </c>
      <c r="J438" s="26">
        <f t="shared" si="627"/>
        <v>0</v>
      </c>
      <c r="K438" s="27" t="e">
        <f t="shared" si="628"/>
        <v>#DIV/0!</v>
      </c>
      <c r="L438" s="31">
        <v>0</v>
      </c>
      <c r="M438" s="31">
        <v>0</v>
      </c>
      <c r="N438" s="26"/>
      <c r="O438" s="26">
        <f t="shared" si="706"/>
        <v>0</v>
      </c>
      <c r="P438" s="26">
        <f t="shared" si="707"/>
        <v>0</v>
      </c>
      <c r="Q438" s="29" t="e">
        <f t="shared" si="631"/>
        <v>#DIV/0!</v>
      </c>
      <c r="R438" s="18"/>
      <c r="S438" s="12" t="s">
        <v>91</v>
      </c>
    </row>
    <row r="439" spans="1:19" ht="18.75" hidden="1" x14ac:dyDescent="0.25">
      <c r="A439" s="13" t="str">
        <f t="shared" si="622"/>
        <v>b</v>
      </c>
      <c r="B439" s="5" t="s">
        <v>2</v>
      </c>
      <c r="C439" s="6" t="s">
        <v>6</v>
      </c>
      <c r="D439" s="26"/>
      <c r="E439" s="26"/>
      <c r="F439" s="26">
        <v>0</v>
      </c>
      <c r="G439" s="26"/>
      <c r="H439" s="26"/>
      <c r="I439" s="26">
        <f t="shared" si="626"/>
        <v>0</v>
      </c>
      <c r="J439" s="26">
        <f t="shared" si="627"/>
        <v>0</v>
      </c>
      <c r="K439" s="27" t="e">
        <f t="shared" si="628"/>
        <v>#DIV/0!</v>
      </c>
      <c r="L439" s="31">
        <v>0</v>
      </c>
      <c r="M439" s="31">
        <v>0</v>
      </c>
      <c r="N439" s="26"/>
      <c r="O439" s="26">
        <f t="shared" si="706"/>
        <v>0</v>
      </c>
      <c r="P439" s="26">
        <f t="shared" si="707"/>
        <v>0</v>
      </c>
      <c r="Q439" s="29" t="e">
        <f t="shared" si="631"/>
        <v>#DIV/0!</v>
      </c>
      <c r="R439" s="18"/>
      <c r="S439" s="12" t="s">
        <v>91</v>
      </c>
    </row>
    <row r="440" spans="1:19" ht="18.75" hidden="1" x14ac:dyDescent="0.25">
      <c r="A440" s="13" t="str">
        <f t="shared" si="622"/>
        <v>b</v>
      </c>
      <c r="B440" s="5" t="s">
        <v>2</v>
      </c>
      <c r="C440" s="7" t="s">
        <v>7</v>
      </c>
      <c r="D440" s="26"/>
      <c r="E440" s="26"/>
      <c r="F440" s="26">
        <v>0</v>
      </c>
      <c r="G440" s="26"/>
      <c r="H440" s="26"/>
      <c r="I440" s="26">
        <f t="shared" si="626"/>
        <v>0</v>
      </c>
      <c r="J440" s="26">
        <f t="shared" si="627"/>
        <v>0</v>
      </c>
      <c r="K440" s="27" t="e">
        <f t="shared" si="628"/>
        <v>#DIV/0!</v>
      </c>
      <c r="L440" s="31">
        <v>0</v>
      </c>
      <c r="M440" s="31">
        <v>0</v>
      </c>
      <c r="N440" s="26"/>
      <c r="O440" s="26">
        <f t="shared" si="706"/>
        <v>0</v>
      </c>
      <c r="P440" s="26">
        <f t="shared" si="707"/>
        <v>0</v>
      </c>
      <c r="Q440" s="29" t="e">
        <f t="shared" si="631"/>
        <v>#DIV/0!</v>
      </c>
      <c r="R440" s="18"/>
      <c r="S440" s="12" t="s">
        <v>91</v>
      </c>
    </row>
    <row r="441" spans="1:19" ht="18.75" hidden="1" x14ac:dyDescent="0.25">
      <c r="A441" s="13" t="str">
        <f t="shared" si="622"/>
        <v>b</v>
      </c>
      <c r="B441" s="5" t="s">
        <v>2</v>
      </c>
      <c r="C441" s="7" t="s">
        <v>8</v>
      </c>
      <c r="D441" s="26"/>
      <c r="E441" s="26"/>
      <c r="F441" s="26">
        <v>0</v>
      </c>
      <c r="G441" s="26"/>
      <c r="H441" s="26"/>
      <c r="I441" s="26">
        <f t="shared" si="626"/>
        <v>0</v>
      </c>
      <c r="J441" s="26">
        <f t="shared" si="627"/>
        <v>0</v>
      </c>
      <c r="K441" s="27" t="e">
        <f t="shared" si="628"/>
        <v>#DIV/0!</v>
      </c>
      <c r="L441" s="31">
        <v>0</v>
      </c>
      <c r="M441" s="31">
        <v>0</v>
      </c>
      <c r="N441" s="26"/>
      <c r="O441" s="26">
        <f t="shared" si="706"/>
        <v>0</v>
      </c>
      <c r="P441" s="26">
        <f t="shared" si="707"/>
        <v>0</v>
      </c>
      <c r="Q441" s="29" t="e">
        <f t="shared" si="631"/>
        <v>#DIV/0!</v>
      </c>
      <c r="R441" s="18"/>
      <c r="S441" s="12" t="s">
        <v>91</v>
      </c>
    </row>
    <row r="442" spans="1:19" ht="18.75" x14ac:dyDescent="0.25">
      <c r="A442" s="13" t="str">
        <f t="shared" si="622"/>
        <v>a</v>
      </c>
      <c r="B442" s="5" t="s">
        <v>2</v>
      </c>
      <c r="C442" s="7" t="s">
        <v>9</v>
      </c>
      <c r="D442" s="26"/>
      <c r="E442" s="26"/>
      <c r="F442" s="26">
        <v>7261550</v>
      </c>
      <c r="G442" s="26">
        <v>4721191</v>
      </c>
      <c r="H442" s="26">
        <v>2550000</v>
      </c>
      <c r="I442" s="26">
        <f t="shared" si="626"/>
        <v>7271191</v>
      </c>
      <c r="J442" s="56">
        <f t="shared" si="627"/>
        <v>-9641</v>
      </c>
      <c r="K442" s="57">
        <f t="shared" si="628"/>
        <v>1.0013276779750879</v>
      </c>
      <c r="L442" s="31">
        <v>8000000</v>
      </c>
      <c r="M442" s="31">
        <v>8000000</v>
      </c>
      <c r="N442" s="26">
        <v>2550000</v>
      </c>
      <c r="O442" s="26">
        <f t="shared" si="706"/>
        <v>9821191</v>
      </c>
      <c r="P442" s="56">
        <f t="shared" si="707"/>
        <v>-1821191</v>
      </c>
      <c r="Q442" s="60">
        <f t="shared" si="631"/>
        <v>1.2276488750000001</v>
      </c>
      <c r="R442" s="18"/>
      <c r="S442" s="12" t="s">
        <v>91</v>
      </c>
    </row>
    <row r="443" spans="1:19" ht="18.75" hidden="1" x14ac:dyDescent="0.25">
      <c r="A443" s="13" t="str">
        <f t="shared" si="622"/>
        <v>b</v>
      </c>
      <c r="B443" s="5" t="s">
        <v>2</v>
      </c>
      <c r="C443" s="7" t="s">
        <v>10</v>
      </c>
      <c r="D443" s="26"/>
      <c r="E443" s="26"/>
      <c r="F443" s="26">
        <v>0</v>
      </c>
      <c r="G443" s="26"/>
      <c r="H443" s="26"/>
      <c r="I443" s="26">
        <f t="shared" si="626"/>
        <v>0</v>
      </c>
      <c r="J443" s="26">
        <f t="shared" si="627"/>
        <v>0</v>
      </c>
      <c r="K443" s="27" t="e">
        <f t="shared" si="628"/>
        <v>#DIV/0!</v>
      </c>
      <c r="L443" s="31">
        <v>0</v>
      </c>
      <c r="M443" s="31">
        <v>0</v>
      </c>
      <c r="N443" s="26"/>
      <c r="O443" s="26">
        <f t="shared" si="706"/>
        <v>0</v>
      </c>
      <c r="P443" s="26">
        <f t="shared" si="707"/>
        <v>0</v>
      </c>
      <c r="Q443" s="29" t="e">
        <f t="shared" si="631"/>
        <v>#DIV/0!</v>
      </c>
      <c r="R443" s="18"/>
      <c r="S443" s="12" t="s">
        <v>91</v>
      </c>
    </row>
    <row r="444" spans="1:19" ht="18.75" hidden="1" x14ac:dyDescent="0.25">
      <c r="A444" s="13" t="str">
        <f t="shared" si="622"/>
        <v>b</v>
      </c>
      <c r="B444" s="5" t="s">
        <v>2</v>
      </c>
      <c r="C444" s="4" t="s">
        <v>11</v>
      </c>
      <c r="D444" s="25"/>
      <c r="E444" s="25"/>
      <c r="F444" s="25">
        <v>0</v>
      </c>
      <c r="G444" s="25"/>
      <c r="H444" s="25"/>
      <c r="I444" s="26">
        <f t="shared" si="626"/>
        <v>0</v>
      </c>
      <c r="J444" s="26">
        <f t="shared" si="627"/>
        <v>0</v>
      </c>
      <c r="K444" s="27" t="e">
        <f t="shared" si="628"/>
        <v>#DIV/0!</v>
      </c>
      <c r="L444" s="25">
        <v>0</v>
      </c>
      <c r="M444" s="25">
        <v>0</v>
      </c>
      <c r="N444" s="25"/>
      <c r="O444" s="25">
        <f t="shared" si="706"/>
        <v>0</v>
      </c>
      <c r="P444" s="25">
        <f t="shared" si="707"/>
        <v>0</v>
      </c>
      <c r="Q444" s="28" t="e">
        <f t="shared" si="631"/>
        <v>#DIV/0!</v>
      </c>
      <c r="R444" s="17"/>
      <c r="S444" s="12" t="s">
        <v>91</v>
      </c>
    </row>
    <row r="445" spans="1:19" ht="18.75" hidden="1" x14ac:dyDescent="0.25">
      <c r="A445" s="13" t="str">
        <f t="shared" si="622"/>
        <v>b</v>
      </c>
      <c r="B445" s="5" t="s">
        <v>2</v>
      </c>
      <c r="C445" s="4" t="s">
        <v>12</v>
      </c>
      <c r="D445" s="25"/>
      <c r="E445" s="25"/>
      <c r="F445" s="25">
        <v>0</v>
      </c>
      <c r="G445" s="25"/>
      <c r="H445" s="25"/>
      <c r="I445" s="26">
        <f t="shared" si="626"/>
        <v>0</v>
      </c>
      <c r="J445" s="26">
        <f t="shared" si="627"/>
        <v>0</v>
      </c>
      <c r="K445" s="27" t="e">
        <f t="shared" si="628"/>
        <v>#DIV/0!</v>
      </c>
      <c r="L445" s="25">
        <v>0</v>
      </c>
      <c r="M445" s="25">
        <v>0</v>
      </c>
      <c r="N445" s="25"/>
      <c r="O445" s="25">
        <f t="shared" si="706"/>
        <v>0</v>
      </c>
      <c r="P445" s="25">
        <f t="shared" si="707"/>
        <v>0</v>
      </c>
      <c r="Q445" s="28" t="e">
        <f t="shared" si="631"/>
        <v>#DIV/0!</v>
      </c>
      <c r="R445" s="17"/>
      <c r="S445" s="12" t="s">
        <v>91</v>
      </c>
    </row>
    <row r="446" spans="1:19" ht="18.75" hidden="1" x14ac:dyDescent="0.25">
      <c r="A446" s="13" t="str">
        <f t="shared" si="622"/>
        <v>b</v>
      </c>
      <c r="B446" s="5" t="s">
        <v>2</v>
      </c>
      <c r="C446" s="4" t="s">
        <v>13</v>
      </c>
      <c r="D446" s="25"/>
      <c r="E446" s="25"/>
      <c r="F446" s="25">
        <v>0</v>
      </c>
      <c r="G446" s="25"/>
      <c r="H446" s="25"/>
      <c r="I446" s="26">
        <f t="shared" si="626"/>
        <v>0</v>
      </c>
      <c r="J446" s="26">
        <f t="shared" si="627"/>
        <v>0</v>
      </c>
      <c r="K446" s="27" t="e">
        <f t="shared" si="628"/>
        <v>#DIV/0!</v>
      </c>
      <c r="L446" s="25">
        <v>0</v>
      </c>
      <c r="M446" s="25">
        <v>0</v>
      </c>
      <c r="N446" s="25"/>
      <c r="O446" s="25">
        <f t="shared" si="706"/>
        <v>0</v>
      </c>
      <c r="P446" s="25">
        <f t="shared" si="707"/>
        <v>0</v>
      </c>
      <c r="Q446" s="28" t="e">
        <f t="shared" si="631"/>
        <v>#DIV/0!</v>
      </c>
      <c r="R446" s="17"/>
      <c r="S446" s="12" t="s">
        <v>91</v>
      </c>
    </row>
    <row r="447" spans="1:19" ht="77.25" customHeight="1" x14ac:dyDescent="0.25">
      <c r="A447" s="13" t="str">
        <f t="shared" si="622"/>
        <v>a</v>
      </c>
      <c r="B447" s="19" t="s">
        <v>139</v>
      </c>
      <c r="C447" s="20" t="s">
        <v>44</v>
      </c>
      <c r="D447" s="37">
        <f t="shared" ref="D447:F447" si="708">D448+D456+D457+D458</f>
        <v>145980</v>
      </c>
      <c r="E447" s="37">
        <f t="shared" ref="E447" si="709">E448+E456+E457+E458</f>
        <v>11132</v>
      </c>
      <c r="F447" s="37">
        <f t="shared" si="708"/>
        <v>4784700</v>
      </c>
      <c r="G447" s="37">
        <f t="shared" ref="G447:H447" si="710">G448+G456+G457+G458</f>
        <v>2837199</v>
      </c>
      <c r="H447" s="37">
        <f t="shared" si="710"/>
        <v>1881369</v>
      </c>
      <c r="I447" s="37">
        <f t="shared" si="626"/>
        <v>4718568</v>
      </c>
      <c r="J447" s="44">
        <f t="shared" si="627"/>
        <v>66132</v>
      </c>
      <c r="K447" s="45">
        <f t="shared" si="628"/>
        <v>0.98617844378957931</v>
      </c>
      <c r="L447" s="40">
        <f t="shared" ref="L447:M447" si="711">L448+L456+L457+L458</f>
        <v>6500000</v>
      </c>
      <c r="M447" s="40">
        <f t="shared" si="711"/>
        <v>6500000</v>
      </c>
      <c r="N447" s="37">
        <f t="shared" ref="N447" si="712">N448+N456+N457+N458</f>
        <v>1770300</v>
      </c>
      <c r="O447" s="37">
        <f t="shared" ref="O447" si="713">O448+O456+O457+O458</f>
        <v>6488868</v>
      </c>
      <c r="P447" s="44">
        <f t="shared" ref="P447" si="714">P448+P456+P457+P458</f>
        <v>11132</v>
      </c>
      <c r="Q447" s="46">
        <f t="shared" si="631"/>
        <v>0.99828738461538458</v>
      </c>
      <c r="R447" s="18"/>
      <c r="S447" s="12" t="s">
        <v>94</v>
      </c>
    </row>
    <row r="448" spans="1:19" ht="18.75" x14ac:dyDescent="0.25">
      <c r="A448" s="13" t="str">
        <f t="shared" si="622"/>
        <v>a</v>
      </c>
      <c r="B448" s="3" t="s">
        <v>2</v>
      </c>
      <c r="C448" s="4" t="s">
        <v>3</v>
      </c>
      <c r="D448" s="41">
        <f t="shared" ref="D448:H448" si="715">D449+D450+D451+D452+D453+D454+D455</f>
        <v>145980</v>
      </c>
      <c r="E448" s="41">
        <f t="shared" ref="E448" si="716">E449+E450+E451+E452+E453+E454+E455</f>
        <v>11132</v>
      </c>
      <c r="F448" s="41">
        <f t="shared" si="715"/>
        <v>4679700</v>
      </c>
      <c r="G448" s="41">
        <f t="shared" si="715"/>
        <v>2819085</v>
      </c>
      <c r="H448" s="41">
        <f t="shared" si="715"/>
        <v>1849483</v>
      </c>
      <c r="I448" s="37">
        <f t="shared" si="626"/>
        <v>4668568</v>
      </c>
      <c r="J448" s="44">
        <f t="shared" si="627"/>
        <v>11132</v>
      </c>
      <c r="K448" s="45">
        <f t="shared" si="628"/>
        <v>0.99762121503515178</v>
      </c>
      <c r="L448" s="41">
        <f t="shared" ref="L448:M448" si="717">L449+L450+L451+L452+L453+L454+L455</f>
        <v>6395000</v>
      </c>
      <c r="M448" s="41">
        <f t="shared" si="717"/>
        <v>6395000</v>
      </c>
      <c r="N448" s="41">
        <f t="shared" ref="N448:P448" si="718">N449+N450+N451+N452+N453+N454+N455</f>
        <v>1715300</v>
      </c>
      <c r="O448" s="41">
        <f t="shared" si="718"/>
        <v>6383868</v>
      </c>
      <c r="P448" s="47">
        <f t="shared" si="718"/>
        <v>11132</v>
      </c>
      <c r="Q448" s="48">
        <f t="shared" si="631"/>
        <v>0.99825926505082097</v>
      </c>
      <c r="R448" s="17"/>
      <c r="S448" s="12" t="s">
        <v>94</v>
      </c>
    </row>
    <row r="449" spans="1:19" ht="18.75" hidden="1" x14ac:dyDescent="0.25">
      <c r="A449" s="13" t="str">
        <f t="shared" si="622"/>
        <v>b</v>
      </c>
      <c r="B449" s="5" t="s">
        <v>2</v>
      </c>
      <c r="C449" s="6" t="s">
        <v>4</v>
      </c>
      <c r="D449" s="26"/>
      <c r="E449" s="26"/>
      <c r="F449" s="26">
        <v>0</v>
      </c>
      <c r="G449" s="26"/>
      <c r="H449" s="26"/>
      <c r="I449" s="26">
        <f t="shared" si="626"/>
        <v>0</v>
      </c>
      <c r="J449" s="26">
        <f t="shared" si="627"/>
        <v>0</v>
      </c>
      <c r="K449" s="27" t="e">
        <f t="shared" si="628"/>
        <v>#DIV/0!</v>
      </c>
      <c r="L449" s="31">
        <v>0</v>
      </c>
      <c r="M449" s="31">
        <v>0</v>
      </c>
      <c r="N449" s="26"/>
      <c r="O449" s="26">
        <f t="shared" ref="O449:O458" si="719">I449+N449</f>
        <v>0</v>
      </c>
      <c r="P449" s="26">
        <f t="shared" ref="P449:P458" si="720">M449-O449</f>
        <v>0</v>
      </c>
      <c r="Q449" s="29" t="e">
        <f t="shared" si="631"/>
        <v>#DIV/0!</v>
      </c>
      <c r="R449" s="18"/>
      <c r="S449" s="12" t="s">
        <v>94</v>
      </c>
    </row>
    <row r="450" spans="1:19" ht="18.75" x14ac:dyDescent="0.25">
      <c r="A450" s="13" t="str">
        <f t="shared" si="622"/>
        <v>a</v>
      </c>
      <c r="B450" s="5" t="s">
        <v>2</v>
      </c>
      <c r="C450" s="6" t="s">
        <v>5</v>
      </c>
      <c r="D450" s="37">
        <v>145980</v>
      </c>
      <c r="E450" s="37">
        <v>11132</v>
      </c>
      <c r="F450" s="37">
        <v>4603700</v>
      </c>
      <c r="G450" s="37">
        <v>2794716</v>
      </c>
      <c r="H450" s="37">
        <v>1797852</v>
      </c>
      <c r="I450" s="37">
        <f t="shared" si="626"/>
        <v>4592568</v>
      </c>
      <c r="J450" s="44">
        <f t="shared" si="627"/>
        <v>11132</v>
      </c>
      <c r="K450" s="45">
        <f t="shared" si="628"/>
        <v>0.99758194495731689</v>
      </c>
      <c r="L450" s="42">
        <v>6316000</v>
      </c>
      <c r="M450" s="42">
        <v>6309000</v>
      </c>
      <c r="N450" s="37">
        <f>1862412-145980-11132</f>
        <v>1705300</v>
      </c>
      <c r="O450" s="37">
        <f t="shared" si="719"/>
        <v>6297868</v>
      </c>
      <c r="P450" s="44">
        <f t="shared" si="720"/>
        <v>11132</v>
      </c>
      <c r="Q450" s="46">
        <f t="shared" si="631"/>
        <v>0.99823553653510855</v>
      </c>
      <c r="R450" s="18"/>
      <c r="S450" s="12" t="s">
        <v>94</v>
      </c>
    </row>
    <row r="451" spans="1:19" ht="18.75" hidden="1" x14ac:dyDescent="0.25">
      <c r="A451" s="13" t="str">
        <f t="shared" si="622"/>
        <v>b</v>
      </c>
      <c r="B451" s="5" t="s">
        <v>2</v>
      </c>
      <c r="C451" s="6" t="s">
        <v>6</v>
      </c>
      <c r="D451" s="26"/>
      <c r="E451" s="26"/>
      <c r="F451" s="26">
        <v>0</v>
      </c>
      <c r="G451" s="26"/>
      <c r="H451" s="26"/>
      <c r="I451" s="26">
        <f t="shared" si="626"/>
        <v>0</v>
      </c>
      <c r="J451" s="26">
        <f t="shared" si="627"/>
        <v>0</v>
      </c>
      <c r="K451" s="27" t="e">
        <f t="shared" si="628"/>
        <v>#DIV/0!</v>
      </c>
      <c r="L451" s="31">
        <v>0</v>
      </c>
      <c r="M451" s="31">
        <v>0</v>
      </c>
      <c r="N451" s="26"/>
      <c r="O451" s="26">
        <f t="shared" si="719"/>
        <v>0</v>
      </c>
      <c r="P451" s="26">
        <f t="shared" si="720"/>
        <v>0</v>
      </c>
      <c r="Q451" s="29" t="e">
        <f t="shared" si="631"/>
        <v>#DIV/0!</v>
      </c>
      <c r="R451" s="18"/>
      <c r="S451" s="12" t="s">
        <v>94</v>
      </c>
    </row>
    <row r="452" spans="1:19" ht="18.75" hidden="1" x14ac:dyDescent="0.25">
      <c r="A452" s="13" t="str">
        <f t="shared" ref="A452:A515" si="721">IF((F452+G452+D452+I452+L452+M452+N452+O452)&gt;0,"a","b")</f>
        <v>b</v>
      </c>
      <c r="B452" s="5" t="s">
        <v>2</v>
      </c>
      <c r="C452" s="7" t="s">
        <v>7</v>
      </c>
      <c r="D452" s="26"/>
      <c r="E452" s="26"/>
      <c r="F452" s="26">
        <v>0</v>
      </c>
      <c r="G452" s="26"/>
      <c r="H452" s="26"/>
      <c r="I452" s="26">
        <f t="shared" ref="I452:I515" si="722">G452+H452</f>
        <v>0</v>
      </c>
      <c r="J452" s="26">
        <f t="shared" ref="J452:J515" si="723">F452-I452</f>
        <v>0</v>
      </c>
      <c r="K452" s="27" t="e">
        <f t="shared" ref="K452:K515" si="724">I452/F452</f>
        <v>#DIV/0!</v>
      </c>
      <c r="L452" s="31">
        <v>0</v>
      </c>
      <c r="M452" s="31">
        <v>0</v>
      </c>
      <c r="N452" s="26"/>
      <c r="O452" s="26">
        <f t="shared" si="719"/>
        <v>0</v>
      </c>
      <c r="P452" s="26">
        <f t="shared" si="720"/>
        <v>0</v>
      </c>
      <c r="Q452" s="29" t="e">
        <f t="shared" ref="Q452:Q515" si="725">O452/M452</f>
        <v>#DIV/0!</v>
      </c>
      <c r="R452" s="18"/>
      <c r="S452" s="12" t="s">
        <v>94</v>
      </c>
    </row>
    <row r="453" spans="1:19" ht="18.75" hidden="1" x14ac:dyDescent="0.25">
      <c r="A453" s="13" t="str">
        <f t="shared" si="721"/>
        <v>b</v>
      </c>
      <c r="B453" s="5" t="s">
        <v>2</v>
      </c>
      <c r="C453" s="7" t="s">
        <v>8</v>
      </c>
      <c r="D453" s="26"/>
      <c r="E453" s="26"/>
      <c r="F453" s="26">
        <v>0</v>
      </c>
      <c r="G453" s="26"/>
      <c r="H453" s="26"/>
      <c r="I453" s="26">
        <f t="shared" si="722"/>
        <v>0</v>
      </c>
      <c r="J453" s="26">
        <f t="shared" si="723"/>
        <v>0</v>
      </c>
      <c r="K453" s="27" t="e">
        <f t="shared" si="724"/>
        <v>#DIV/0!</v>
      </c>
      <c r="L453" s="31">
        <v>0</v>
      </c>
      <c r="M453" s="31">
        <v>0</v>
      </c>
      <c r="N453" s="26"/>
      <c r="O453" s="26">
        <f t="shared" si="719"/>
        <v>0</v>
      </c>
      <c r="P453" s="26">
        <f t="shared" si="720"/>
        <v>0</v>
      </c>
      <c r="Q453" s="29" t="e">
        <f t="shared" si="725"/>
        <v>#DIV/0!</v>
      </c>
      <c r="R453" s="18"/>
      <c r="S453" s="12" t="s">
        <v>94</v>
      </c>
    </row>
    <row r="454" spans="1:19" ht="18.75" x14ac:dyDescent="0.25">
      <c r="A454" s="13" t="str">
        <f t="shared" si="721"/>
        <v>a</v>
      </c>
      <c r="B454" s="5" t="s">
        <v>2</v>
      </c>
      <c r="C454" s="7" t="s">
        <v>9</v>
      </c>
      <c r="D454" s="37"/>
      <c r="E454" s="37"/>
      <c r="F454" s="37">
        <v>28000</v>
      </c>
      <c r="G454" s="37">
        <v>21852</v>
      </c>
      <c r="H454" s="37">
        <v>6148</v>
      </c>
      <c r="I454" s="37">
        <f t="shared" si="722"/>
        <v>28000</v>
      </c>
      <c r="J454" s="44">
        <f t="shared" si="723"/>
        <v>0</v>
      </c>
      <c r="K454" s="45">
        <f t="shared" si="724"/>
        <v>1</v>
      </c>
      <c r="L454" s="42">
        <v>30000</v>
      </c>
      <c r="M454" s="42">
        <v>37000</v>
      </c>
      <c r="N454" s="37">
        <v>9000</v>
      </c>
      <c r="O454" s="37">
        <f t="shared" si="719"/>
        <v>37000</v>
      </c>
      <c r="P454" s="44">
        <f t="shared" si="720"/>
        <v>0</v>
      </c>
      <c r="Q454" s="46">
        <f t="shared" si="725"/>
        <v>1</v>
      </c>
      <c r="R454" s="18"/>
      <c r="S454" s="12" t="s">
        <v>94</v>
      </c>
    </row>
    <row r="455" spans="1:19" ht="18.75" x14ac:dyDescent="0.25">
      <c r="A455" s="13" t="str">
        <f t="shared" si="721"/>
        <v>a</v>
      </c>
      <c r="B455" s="5" t="s">
        <v>2</v>
      </c>
      <c r="C455" s="7" t="s">
        <v>10</v>
      </c>
      <c r="D455" s="37"/>
      <c r="E455" s="37"/>
      <c r="F455" s="37">
        <v>48000</v>
      </c>
      <c r="G455" s="37">
        <v>2517</v>
      </c>
      <c r="H455" s="37">
        <v>45483</v>
      </c>
      <c r="I455" s="37">
        <f t="shared" si="722"/>
        <v>48000</v>
      </c>
      <c r="J455" s="44">
        <f t="shared" si="723"/>
        <v>0</v>
      </c>
      <c r="K455" s="45">
        <f t="shared" si="724"/>
        <v>1</v>
      </c>
      <c r="L455" s="42">
        <v>49000</v>
      </c>
      <c r="M455" s="42">
        <v>49000</v>
      </c>
      <c r="N455" s="37">
        <v>1000</v>
      </c>
      <c r="O455" s="37">
        <f t="shared" si="719"/>
        <v>49000</v>
      </c>
      <c r="P455" s="44">
        <f t="shared" si="720"/>
        <v>0</v>
      </c>
      <c r="Q455" s="46">
        <f t="shared" si="725"/>
        <v>1</v>
      </c>
      <c r="R455" s="18"/>
      <c r="S455" s="12" t="s">
        <v>94</v>
      </c>
    </row>
    <row r="456" spans="1:19" ht="18.75" x14ac:dyDescent="0.25">
      <c r="A456" s="13" t="str">
        <f t="shared" si="721"/>
        <v>a</v>
      </c>
      <c r="B456" s="5" t="s">
        <v>2</v>
      </c>
      <c r="C456" s="4" t="s">
        <v>11</v>
      </c>
      <c r="D456" s="41"/>
      <c r="E456" s="41"/>
      <c r="F456" s="41">
        <v>105000</v>
      </c>
      <c r="G456" s="41">
        <v>18114</v>
      </c>
      <c r="H456" s="41">
        <v>31886</v>
      </c>
      <c r="I456" s="37">
        <f t="shared" si="722"/>
        <v>50000</v>
      </c>
      <c r="J456" s="44">
        <f t="shared" si="723"/>
        <v>55000</v>
      </c>
      <c r="K456" s="45">
        <f t="shared" si="724"/>
        <v>0.47619047619047616</v>
      </c>
      <c r="L456" s="41">
        <v>105000</v>
      </c>
      <c r="M456" s="41">
        <v>105000</v>
      </c>
      <c r="N456" s="41">
        <v>55000</v>
      </c>
      <c r="O456" s="41">
        <f t="shared" si="719"/>
        <v>105000</v>
      </c>
      <c r="P456" s="47">
        <f t="shared" si="720"/>
        <v>0</v>
      </c>
      <c r="Q456" s="48">
        <f t="shared" si="725"/>
        <v>1</v>
      </c>
      <c r="R456" s="17"/>
      <c r="S456" s="12" t="s">
        <v>94</v>
      </c>
    </row>
    <row r="457" spans="1:19" ht="18.75" hidden="1" x14ac:dyDescent="0.25">
      <c r="A457" s="13" t="str">
        <f t="shared" si="721"/>
        <v>b</v>
      </c>
      <c r="B457" s="5" t="s">
        <v>2</v>
      </c>
      <c r="C457" s="4" t="s">
        <v>12</v>
      </c>
      <c r="D457" s="25"/>
      <c r="E457" s="25"/>
      <c r="F457" s="25">
        <v>0</v>
      </c>
      <c r="G457" s="25"/>
      <c r="H457" s="25"/>
      <c r="I457" s="26">
        <f t="shared" si="722"/>
        <v>0</v>
      </c>
      <c r="J457" s="26">
        <f t="shared" si="723"/>
        <v>0</v>
      </c>
      <c r="K457" s="27" t="e">
        <f t="shared" si="724"/>
        <v>#DIV/0!</v>
      </c>
      <c r="L457" s="25">
        <v>0</v>
      </c>
      <c r="M457" s="25">
        <v>0</v>
      </c>
      <c r="N457" s="25"/>
      <c r="O457" s="25">
        <f t="shared" si="719"/>
        <v>0</v>
      </c>
      <c r="P457" s="25">
        <f t="shared" si="720"/>
        <v>0</v>
      </c>
      <c r="Q457" s="28" t="e">
        <f t="shared" si="725"/>
        <v>#DIV/0!</v>
      </c>
      <c r="R457" s="17"/>
      <c r="S457" s="12" t="s">
        <v>94</v>
      </c>
    </row>
    <row r="458" spans="1:19" ht="18.75" hidden="1" x14ac:dyDescent="0.25">
      <c r="A458" s="13" t="str">
        <f t="shared" si="721"/>
        <v>b</v>
      </c>
      <c r="B458" s="5" t="s">
        <v>2</v>
      </c>
      <c r="C458" s="4" t="s">
        <v>13</v>
      </c>
      <c r="D458" s="25"/>
      <c r="E458" s="25"/>
      <c r="F458" s="25">
        <v>0</v>
      </c>
      <c r="G458" s="25"/>
      <c r="H458" s="25"/>
      <c r="I458" s="26">
        <f t="shared" si="722"/>
        <v>0</v>
      </c>
      <c r="J458" s="26">
        <f t="shared" si="723"/>
        <v>0</v>
      </c>
      <c r="K458" s="27" t="e">
        <f t="shared" si="724"/>
        <v>#DIV/0!</v>
      </c>
      <c r="L458" s="25">
        <v>0</v>
      </c>
      <c r="M458" s="25">
        <v>0</v>
      </c>
      <c r="N458" s="25"/>
      <c r="O458" s="25">
        <f t="shared" si="719"/>
        <v>0</v>
      </c>
      <c r="P458" s="25">
        <f t="shared" si="720"/>
        <v>0</v>
      </c>
      <c r="Q458" s="28" t="e">
        <f t="shared" si="725"/>
        <v>#DIV/0!</v>
      </c>
      <c r="R458" s="17"/>
      <c r="S458" s="12" t="s">
        <v>94</v>
      </c>
    </row>
    <row r="459" spans="1:19" ht="35.25" customHeight="1" x14ac:dyDescent="0.25">
      <c r="A459" s="13" t="str">
        <f t="shared" si="721"/>
        <v>a</v>
      </c>
      <c r="B459" s="19" t="s">
        <v>140</v>
      </c>
      <c r="C459" s="20" t="s">
        <v>45</v>
      </c>
      <c r="D459" s="26">
        <f t="shared" ref="D459:H459" si="726">D460+D468+D469+D470</f>
        <v>1304920</v>
      </c>
      <c r="E459" s="26">
        <f t="shared" ref="E459" si="727">E460+E468+E469+E470</f>
        <v>184441.64</v>
      </c>
      <c r="F459" s="26">
        <f t="shared" si="726"/>
        <v>780885900</v>
      </c>
      <c r="G459" s="26">
        <f t="shared" si="726"/>
        <v>515684031</v>
      </c>
      <c r="H459" s="26">
        <f t="shared" si="726"/>
        <v>253255898</v>
      </c>
      <c r="I459" s="26">
        <f t="shared" si="722"/>
        <v>768939929</v>
      </c>
      <c r="J459" s="56">
        <f t="shared" si="723"/>
        <v>11945971</v>
      </c>
      <c r="K459" s="57">
        <f t="shared" si="724"/>
        <v>0.98470202753052649</v>
      </c>
      <c r="L459" s="26">
        <f t="shared" ref="L459:N459" si="728">L460+L468+L469+L470</f>
        <v>1044565000</v>
      </c>
      <c r="M459" s="26">
        <f t="shared" si="728"/>
        <v>1044253000</v>
      </c>
      <c r="N459" s="26">
        <f t="shared" si="728"/>
        <v>257026734</v>
      </c>
      <c r="O459" s="26">
        <f t="shared" ref="O459" si="729">O460+O468+O469+O470</f>
        <v>1025966663</v>
      </c>
      <c r="P459" s="56">
        <f t="shared" ref="P459" si="730">P460+P468+P469+P470</f>
        <v>18286337</v>
      </c>
      <c r="Q459" s="60">
        <f t="shared" si="725"/>
        <v>0.98248859519675791</v>
      </c>
      <c r="R459" s="18"/>
    </row>
    <row r="460" spans="1:19" ht="18.75" x14ac:dyDescent="0.25">
      <c r="A460" s="13" t="str">
        <f t="shared" si="721"/>
        <v>a</v>
      </c>
      <c r="B460" s="3" t="s">
        <v>2</v>
      </c>
      <c r="C460" s="4" t="s">
        <v>3</v>
      </c>
      <c r="D460" s="25">
        <f t="shared" ref="D460:E460" si="731">D461+D462+D463+D464+D465+D466+D467</f>
        <v>1304920</v>
      </c>
      <c r="E460" s="25">
        <f t="shared" si="731"/>
        <v>184441.64</v>
      </c>
      <c r="F460" s="25">
        <f t="shared" ref="F460" si="732">F461+F462+F463+F464+F465+F466+F467</f>
        <v>780598200</v>
      </c>
      <c r="G460" s="25">
        <f t="shared" ref="G460:H460" si="733">G461+G462+G463+G464+G465+G466+G467</f>
        <v>515597410</v>
      </c>
      <c r="H460" s="25">
        <f t="shared" si="733"/>
        <v>253110809</v>
      </c>
      <c r="I460" s="26">
        <f t="shared" si="722"/>
        <v>768708219</v>
      </c>
      <c r="J460" s="56">
        <f t="shared" si="723"/>
        <v>11889981</v>
      </c>
      <c r="K460" s="57">
        <f t="shared" si="724"/>
        <v>0.98476811629850025</v>
      </c>
      <c r="L460" s="25">
        <f t="shared" ref="L460:N460" si="734">L461+L462+L463+L464+L465+L466+L467</f>
        <v>1044332000</v>
      </c>
      <c r="M460" s="25">
        <f t="shared" si="734"/>
        <v>1043965300</v>
      </c>
      <c r="N460" s="25">
        <f t="shared" si="734"/>
        <v>256971734</v>
      </c>
      <c r="O460" s="25">
        <f t="shared" ref="O460:P460" si="735">O461+O462+O463+O464+O465+O466+O467</f>
        <v>1025679953</v>
      </c>
      <c r="P460" s="58">
        <f t="shared" si="735"/>
        <v>18285347</v>
      </c>
      <c r="Q460" s="59">
        <f t="shared" si="725"/>
        <v>0.98248471764339296</v>
      </c>
      <c r="R460" s="17"/>
    </row>
    <row r="461" spans="1:19" ht="18.75" hidden="1" x14ac:dyDescent="0.25">
      <c r="A461" s="13" t="str">
        <f t="shared" si="721"/>
        <v>b</v>
      </c>
      <c r="B461" s="5" t="s">
        <v>2</v>
      </c>
      <c r="C461" s="6" t="s">
        <v>4</v>
      </c>
      <c r="D461" s="26">
        <f t="shared" ref="D461:E461" si="736">D473+D485+D749+D917</f>
        <v>0</v>
      </c>
      <c r="E461" s="26">
        <f t="shared" si="736"/>
        <v>0</v>
      </c>
      <c r="F461" s="26">
        <f t="shared" ref="F461" si="737">F473+F485+F749+F917</f>
        <v>0</v>
      </c>
      <c r="G461" s="26">
        <f t="shared" ref="G461:H461" si="738">G473+G485+G749+G917</f>
        <v>0</v>
      </c>
      <c r="H461" s="26">
        <f t="shared" si="738"/>
        <v>0</v>
      </c>
      <c r="I461" s="26">
        <f t="shared" si="722"/>
        <v>0</v>
      </c>
      <c r="J461" s="26">
        <f t="shared" si="723"/>
        <v>0</v>
      </c>
      <c r="K461" s="27" t="e">
        <f t="shared" si="724"/>
        <v>#DIV/0!</v>
      </c>
      <c r="L461" s="26">
        <f t="shared" ref="L461:P461" si="739">L473+L485+L749+L917</f>
        <v>0</v>
      </c>
      <c r="M461" s="26">
        <f t="shared" si="739"/>
        <v>0</v>
      </c>
      <c r="N461" s="26">
        <f t="shared" si="739"/>
        <v>0</v>
      </c>
      <c r="O461" s="26">
        <f t="shared" si="739"/>
        <v>0</v>
      </c>
      <c r="P461" s="26">
        <f t="shared" si="739"/>
        <v>0</v>
      </c>
      <c r="Q461" s="29" t="e">
        <f t="shared" si="725"/>
        <v>#DIV/0!</v>
      </c>
      <c r="R461" s="18"/>
    </row>
    <row r="462" spans="1:19" ht="18.75" x14ac:dyDescent="0.25">
      <c r="A462" s="13" t="str">
        <f t="shared" si="721"/>
        <v>a</v>
      </c>
      <c r="B462" s="5" t="s">
        <v>2</v>
      </c>
      <c r="C462" s="6" t="s">
        <v>5</v>
      </c>
      <c r="D462" s="26">
        <f t="shared" ref="D462:E462" si="740">D474+D486+D750+D918</f>
        <v>150770</v>
      </c>
      <c r="E462" s="26">
        <f t="shared" si="740"/>
        <v>104218.33</v>
      </c>
      <c r="F462" s="26">
        <f t="shared" ref="F462" si="741">F474+F486+F750+F918</f>
        <v>57215150</v>
      </c>
      <c r="G462" s="26">
        <f t="shared" ref="G462:H462" si="742">G474+G486+G750+G918</f>
        <v>30521943</v>
      </c>
      <c r="H462" s="26">
        <f t="shared" si="742"/>
        <v>19601574</v>
      </c>
      <c r="I462" s="26">
        <f t="shared" si="722"/>
        <v>50123517</v>
      </c>
      <c r="J462" s="56">
        <f t="shared" si="723"/>
        <v>7091633</v>
      </c>
      <c r="K462" s="57">
        <f t="shared" si="724"/>
        <v>0.8760532306565656</v>
      </c>
      <c r="L462" s="26">
        <f t="shared" ref="L462:P462" si="743">L474+L486+L750+L918</f>
        <v>84957000</v>
      </c>
      <c r="M462" s="26">
        <f t="shared" si="743"/>
        <v>85129050</v>
      </c>
      <c r="N462" s="26">
        <f t="shared" si="743"/>
        <v>32443648</v>
      </c>
      <c r="O462" s="26">
        <f t="shared" si="743"/>
        <v>82567165</v>
      </c>
      <c r="P462" s="56">
        <f t="shared" si="743"/>
        <v>2561885</v>
      </c>
      <c r="Q462" s="60">
        <f t="shared" si="725"/>
        <v>0.96990586644629539</v>
      </c>
      <c r="R462" s="18"/>
    </row>
    <row r="463" spans="1:19" ht="18.75" hidden="1" x14ac:dyDescent="0.25">
      <c r="A463" s="13" t="str">
        <f t="shared" si="721"/>
        <v>b</v>
      </c>
      <c r="B463" s="5" t="s">
        <v>2</v>
      </c>
      <c r="C463" s="6" t="s">
        <v>6</v>
      </c>
      <c r="D463" s="26">
        <f t="shared" ref="D463:E463" si="744">D475+D487+D751+D919</f>
        <v>0</v>
      </c>
      <c r="E463" s="26">
        <f t="shared" si="744"/>
        <v>0</v>
      </c>
      <c r="F463" s="26">
        <f t="shared" ref="F463" si="745">F475+F487+F751+F919</f>
        <v>0</v>
      </c>
      <c r="G463" s="26">
        <f t="shared" ref="G463:H463" si="746">G475+G487+G751+G919</f>
        <v>0</v>
      </c>
      <c r="H463" s="26">
        <f t="shared" si="746"/>
        <v>0</v>
      </c>
      <c r="I463" s="26">
        <f t="shared" si="722"/>
        <v>0</v>
      </c>
      <c r="J463" s="26">
        <f t="shared" si="723"/>
        <v>0</v>
      </c>
      <c r="K463" s="27" t="e">
        <f t="shared" si="724"/>
        <v>#DIV/0!</v>
      </c>
      <c r="L463" s="26">
        <f t="shared" ref="L463:N463" si="747">L475+L487+L751+L919</f>
        <v>0</v>
      </c>
      <c r="M463" s="26">
        <f t="shared" si="747"/>
        <v>0</v>
      </c>
      <c r="N463" s="26">
        <f t="shared" si="747"/>
        <v>0</v>
      </c>
      <c r="O463" s="26">
        <f t="shared" ref="O463:P463" si="748">O475+O487+O751+O919</f>
        <v>0</v>
      </c>
      <c r="P463" s="26">
        <f t="shared" si="748"/>
        <v>0</v>
      </c>
      <c r="Q463" s="29" t="e">
        <f t="shared" si="725"/>
        <v>#DIV/0!</v>
      </c>
      <c r="R463" s="18"/>
    </row>
    <row r="464" spans="1:19" ht="18.75" hidden="1" x14ac:dyDescent="0.25">
      <c r="A464" s="13" t="str">
        <f t="shared" si="721"/>
        <v>b</v>
      </c>
      <c r="B464" s="5" t="s">
        <v>2</v>
      </c>
      <c r="C464" s="7" t="s">
        <v>7</v>
      </c>
      <c r="D464" s="26">
        <f t="shared" ref="D464:E464" si="749">D476+D488+D752+D920</f>
        <v>0</v>
      </c>
      <c r="E464" s="26">
        <f t="shared" si="749"/>
        <v>0</v>
      </c>
      <c r="F464" s="26">
        <f t="shared" ref="F464" si="750">F476+F488+F752+F920</f>
        <v>0</v>
      </c>
      <c r="G464" s="26">
        <f t="shared" ref="G464:H464" si="751">G476+G488+G752+G920</f>
        <v>0</v>
      </c>
      <c r="H464" s="26">
        <f t="shared" si="751"/>
        <v>0</v>
      </c>
      <c r="I464" s="26">
        <f t="shared" si="722"/>
        <v>0</v>
      </c>
      <c r="J464" s="26">
        <f t="shared" si="723"/>
        <v>0</v>
      </c>
      <c r="K464" s="27" t="e">
        <f t="shared" si="724"/>
        <v>#DIV/0!</v>
      </c>
      <c r="L464" s="26">
        <f t="shared" ref="L464:P464" si="752">L476+L488+L752+L920</f>
        <v>0</v>
      </c>
      <c r="M464" s="26">
        <f t="shared" si="752"/>
        <v>0</v>
      </c>
      <c r="N464" s="26">
        <f t="shared" si="752"/>
        <v>0</v>
      </c>
      <c r="O464" s="26">
        <f t="shared" si="752"/>
        <v>0</v>
      </c>
      <c r="P464" s="26">
        <f t="shared" si="752"/>
        <v>0</v>
      </c>
      <c r="Q464" s="29" t="e">
        <f t="shared" si="725"/>
        <v>#DIV/0!</v>
      </c>
      <c r="R464" s="18"/>
    </row>
    <row r="465" spans="1:19" ht="18.75" hidden="1" x14ac:dyDescent="0.25">
      <c r="A465" s="13" t="str">
        <f t="shared" si="721"/>
        <v>b</v>
      </c>
      <c r="B465" s="5" t="s">
        <v>2</v>
      </c>
      <c r="C465" s="7" t="s">
        <v>8</v>
      </c>
      <c r="D465" s="26">
        <f t="shared" ref="D465:E465" si="753">D477+D489+D753+D921</f>
        <v>0</v>
      </c>
      <c r="E465" s="26">
        <f t="shared" si="753"/>
        <v>0</v>
      </c>
      <c r="F465" s="26">
        <f t="shared" ref="F465" si="754">F477+F489+F753+F921</f>
        <v>0</v>
      </c>
      <c r="G465" s="26">
        <f t="shared" ref="G465:H465" si="755">G477+G489+G753+G921</f>
        <v>0</v>
      </c>
      <c r="H465" s="26">
        <f t="shared" si="755"/>
        <v>0</v>
      </c>
      <c r="I465" s="26">
        <f t="shared" si="722"/>
        <v>0</v>
      </c>
      <c r="J465" s="26">
        <f t="shared" si="723"/>
        <v>0</v>
      </c>
      <c r="K465" s="27" t="e">
        <f t="shared" si="724"/>
        <v>#DIV/0!</v>
      </c>
      <c r="L465" s="26">
        <f t="shared" ref="L465:P465" si="756">L477+L489+L753+L921</f>
        <v>0</v>
      </c>
      <c r="M465" s="26">
        <f t="shared" si="756"/>
        <v>0</v>
      </c>
      <c r="N465" s="26">
        <f t="shared" si="756"/>
        <v>0</v>
      </c>
      <c r="O465" s="26">
        <f t="shared" si="756"/>
        <v>0</v>
      </c>
      <c r="P465" s="26">
        <f t="shared" si="756"/>
        <v>0</v>
      </c>
      <c r="Q465" s="29" t="e">
        <f t="shared" si="725"/>
        <v>#DIV/0!</v>
      </c>
      <c r="R465" s="18"/>
    </row>
    <row r="466" spans="1:19" ht="18.75" x14ac:dyDescent="0.25">
      <c r="A466" s="13" t="str">
        <f t="shared" si="721"/>
        <v>a</v>
      </c>
      <c r="B466" s="5" t="s">
        <v>2</v>
      </c>
      <c r="C466" s="7" t="s">
        <v>9</v>
      </c>
      <c r="D466" s="26">
        <f t="shared" ref="D466:E466" si="757">D478+D490+D754+D922</f>
        <v>1154150</v>
      </c>
      <c r="E466" s="26">
        <f t="shared" si="757"/>
        <v>80223.31</v>
      </c>
      <c r="F466" s="26">
        <f t="shared" ref="F466" si="758">F478+F490+F754+F922</f>
        <v>722367540</v>
      </c>
      <c r="G466" s="26">
        <f t="shared" ref="G466:H466" si="759">G478+G490+G754+G922</f>
        <v>484790115</v>
      </c>
      <c r="H466" s="26">
        <f t="shared" si="759"/>
        <v>233075645</v>
      </c>
      <c r="I466" s="26">
        <f t="shared" si="722"/>
        <v>717865760</v>
      </c>
      <c r="J466" s="56">
        <f t="shared" si="723"/>
        <v>4501780</v>
      </c>
      <c r="K466" s="57">
        <f t="shared" si="724"/>
        <v>0.99376802008573084</v>
      </c>
      <c r="L466" s="26">
        <f t="shared" ref="L466:P466" si="760">L478+L490+L754+L922</f>
        <v>958598000</v>
      </c>
      <c r="M466" s="26">
        <f t="shared" si="760"/>
        <v>957628740</v>
      </c>
      <c r="N466" s="26">
        <f t="shared" si="760"/>
        <v>224018868</v>
      </c>
      <c r="O466" s="26">
        <f t="shared" si="760"/>
        <v>941884628</v>
      </c>
      <c r="P466" s="56">
        <f t="shared" si="760"/>
        <v>15744112</v>
      </c>
      <c r="Q466" s="60">
        <f t="shared" si="725"/>
        <v>0.98355927371185625</v>
      </c>
      <c r="R466" s="18"/>
    </row>
    <row r="467" spans="1:19" ht="18.75" x14ac:dyDescent="0.25">
      <c r="A467" s="13" t="str">
        <f t="shared" si="721"/>
        <v>a</v>
      </c>
      <c r="B467" s="5" t="s">
        <v>2</v>
      </c>
      <c r="C467" s="7" t="s">
        <v>10</v>
      </c>
      <c r="D467" s="26">
        <f t="shared" ref="D467:E467" si="761">D479+D491+D755+D923</f>
        <v>0</v>
      </c>
      <c r="E467" s="26">
        <f t="shared" si="761"/>
        <v>0</v>
      </c>
      <c r="F467" s="26">
        <f t="shared" ref="F467" si="762">F479+F491+F755+F923</f>
        <v>1015510</v>
      </c>
      <c r="G467" s="26">
        <f t="shared" ref="G467:H467" si="763">G479+G491+G755+G923</f>
        <v>285352</v>
      </c>
      <c r="H467" s="26">
        <f t="shared" si="763"/>
        <v>433590</v>
      </c>
      <c r="I467" s="26">
        <f t="shared" si="722"/>
        <v>718942</v>
      </c>
      <c r="J467" s="56">
        <f t="shared" si="723"/>
        <v>296568</v>
      </c>
      <c r="K467" s="57">
        <f t="shared" si="724"/>
        <v>0.70796151687329523</v>
      </c>
      <c r="L467" s="26">
        <f t="shared" ref="L467:P467" si="764">L479+L491+L755+L923</f>
        <v>777000</v>
      </c>
      <c r="M467" s="26">
        <f t="shared" si="764"/>
        <v>1207510</v>
      </c>
      <c r="N467" s="26">
        <f t="shared" si="764"/>
        <v>509218</v>
      </c>
      <c r="O467" s="26">
        <f t="shared" si="764"/>
        <v>1228160</v>
      </c>
      <c r="P467" s="56">
        <f t="shared" si="764"/>
        <v>-20650</v>
      </c>
      <c r="Q467" s="60">
        <f t="shared" si="725"/>
        <v>1.017101307649626</v>
      </c>
      <c r="R467" s="18"/>
    </row>
    <row r="468" spans="1:19" ht="18.75" x14ac:dyDescent="0.25">
      <c r="A468" s="13" t="str">
        <f t="shared" si="721"/>
        <v>a</v>
      </c>
      <c r="B468" s="3" t="s">
        <v>2</v>
      </c>
      <c r="C468" s="4" t="s">
        <v>11</v>
      </c>
      <c r="D468" s="25">
        <f t="shared" ref="D468:E468" si="765">D480+D492+D756+D924</f>
        <v>0</v>
      </c>
      <c r="E468" s="25">
        <f t="shared" si="765"/>
        <v>0</v>
      </c>
      <c r="F468" s="25">
        <f t="shared" ref="F468" si="766">F480+F492+F756+F924</f>
        <v>287700</v>
      </c>
      <c r="G468" s="25">
        <f t="shared" ref="G468:H468" si="767">G480+G492+G756+G924</f>
        <v>86621</v>
      </c>
      <c r="H468" s="25">
        <f t="shared" si="767"/>
        <v>145089</v>
      </c>
      <c r="I468" s="26">
        <f t="shared" si="722"/>
        <v>231710</v>
      </c>
      <c r="J468" s="56">
        <f t="shared" si="723"/>
        <v>55990</v>
      </c>
      <c r="K468" s="57">
        <f t="shared" si="724"/>
        <v>0.80538755648244698</v>
      </c>
      <c r="L468" s="25">
        <f t="shared" ref="L468:P468" si="768">L480+L492+L756+L924</f>
        <v>233000</v>
      </c>
      <c r="M468" s="25">
        <f t="shared" si="768"/>
        <v>287700</v>
      </c>
      <c r="N468" s="25">
        <f t="shared" si="768"/>
        <v>55000</v>
      </c>
      <c r="O468" s="25">
        <f t="shared" si="768"/>
        <v>286710</v>
      </c>
      <c r="P468" s="58">
        <f t="shared" si="768"/>
        <v>990</v>
      </c>
      <c r="Q468" s="59">
        <f t="shared" si="725"/>
        <v>0.9965589155370177</v>
      </c>
      <c r="R468" s="17"/>
    </row>
    <row r="469" spans="1:19" ht="18.75" hidden="1" x14ac:dyDescent="0.25">
      <c r="A469" s="13" t="str">
        <f t="shared" si="721"/>
        <v>b</v>
      </c>
      <c r="B469" s="3" t="s">
        <v>2</v>
      </c>
      <c r="C469" s="4" t="s">
        <v>12</v>
      </c>
      <c r="D469" s="25">
        <f t="shared" ref="D469:E469" si="769">D481+D493+D757+D925</f>
        <v>0</v>
      </c>
      <c r="E469" s="25">
        <f t="shared" si="769"/>
        <v>0</v>
      </c>
      <c r="F469" s="25">
        <f t="shared" ref="F469" si="770">F481+F493+F757+F925</f>
        <v>0</v>
      </c>
      <c r="G469" s="25">
        <f t="shared" ref="G469:H469" si="771">G481+G493+G757+G925</f>
        <v>0</v>
      </c>
      <c r="H469" s="25">
        <f t="shared" si="771"/>
        <v>0</v>
      </c>
      <c r="I469" s="26">
        <f t="shared" si="722"/>
        <v>0</v>
      </c>
      <c r="J469" s="26">
        <f t="shared" si="723"/>
        <v>0</v>
      </c>
      <c r="K469" s="27" t="e">
        <f t="shared" si="724"/>
        <v>#DIV/0!</v>
      </c>
      <c r="L469" s="25">
        <f t="shared" ref="L469:P469" si="772">L481+L493+L757+L925</f>
        <v>0</v>
      </c>
      <c r="M469" s="25">
        <f t="shared" si="772"/>
        <v>0</v>
      </c>
      <c r="N469" s="25">
        <f t="shared" si="772"/>
        <v>0</v>
      </c>
      <c r="O469" s="25">
        <f t="shared" si="772"/>
        <v>0</v>
      </c>
      <c r="P469" s="25">
        <f t="shared" si="772"/>
        <v>0</v>
      </c>
      <c r="Q469" s="28" t="e">
        <f t="shared" si="725"/>
        <v>#DIV/0!</v>
      </c>
      <c r="R469" s="17"/>
    </row>
    <row r="470" spans="1:19" ht="18.75" hidden="1" x14ac:dyDescent="0.25">
      <c r="A470" s="13" t="str">
        <f t="shared" si="721"/>
        <v>b</v>
      </c>
      <c r="B470" s="3" t="s">
        <v>2</v>
      </c>
      <c r="C470" s="4" t="s">
        <v>13</v>
      </c>
      <c r="D470" s="25">
        <f t="shared" ref="D470:E470" si="773">D482+D494+D758+D926</f>
        <v>0</v>
      </c>
      <c r="E470" s="25">
        <f t="shared" si="773"/>
        <v>0</v>
      </c>
      <c r="F470" s="25">
        <f t="shared" ref="F470" si="774">F482+F494+F758+F926</f>
        <v>0</v>
      </c>
      <c r="G470" s="25">
        <f t="shared" ref="G470:H470" si="775">G482+G494+G758+G926</f>
        <v>0</v>
      </c>
      <c r="H470" s="25">
        <f t="shared" si="775"/>
        <v>0</v>
      </c>
      <c r="I470" s="26">
        <f t="shared" si="722"/>
        <v>0</v>
      </c>
      <c r="J470" s="26">
        <f t="shared" si="723"/>
        <v>0</v>
      </c>
      <c r="K470" s="27" t="e">
        <f t="shared" si="724"/>
        <v>#DIV/0!</v>
      </c>
      <c r="L470" s="25">
        <f t="shared" ref="L470:P470" si="776">L482+L494+L758+L926</f>
        <v>0</v>
      </c>
      <c r="M470" s="25">
        <f t="shared" si="776"/>
        <v>0</v>
      </c>
      <c r="N470" s="25">
        <f t="shared" si="776"/>
        <v>0</v>
      </c>
      <c r="O470" s="25">
        <f t="shared" si="776"/>
        <v>0</v>
      </c>
      <c r="P470" s="25">
        <f t="shared" si="776"/>
        <v>0</v>
      </c>
      <c r="Q470" s="28" t="e">
        <f t="shared" si="725"/>
        <v>#DIV/0!</v>
      </c>
      <c r="R470" s="17"/>
    </row>
    <row r="471" spans="1:19" ht="36" x14ac:dyDescent="0.25">
      <c r="A471" s="13" t="str">
        <f t="shared" si="721"/>
        <v>a</v>
      </c>
      <c r="B471" s="19" t="s">
        <v>141</v>
      </c>
      <c r="C471" s="20" t="s">
        <v>46</v>
      </c>
      <c r="D471" s="26">
        <f t="shared" ref="D471:F471" si="777">D472+D480+D481+D482</f>
        <v>0</v>
      </c>
      <c r="E471" s="26"/>
      <c r="F471" s="26">
        <f t="shared" si="777"/>
        <v>576554900</v>
      </c>
      <c r="G471" s="26">
        <f t="shared" ref="G471:H471" si="778">G472+G480+G481+G482</f>
        <v>395881170</v>
      </c>
      <c r="H471" s="26">
        <f t="shared" si="778"/>
        <v>180673730</v>
      </c>
      <c r="I471" s="26">
        <f t="shared" si="722"/>
        <v>576554900</v>
      </c>
      <c r="J471" s="56">
        <f t="shared" si="723"/>
        <v>0</v>
      </c>
      <c r="K471" s="57">
        <f t="shared" si="724"/>
        <v>1</v>
      </c>
      <c r="L471" s="30">
        <f t="shared" ref="L471:M471" si="779">L472+L480+L481+L482</f>
        <v>754000000</v>
      </c>
      <c r="M471" s="30">
        <f t="shared" si="779"/>
        <v>754000000</v>
      </c>
      <c r="N471" s="26">
        <f t="shared" ref="N471" si="780">N472+N480+N481+N482</f>
        <v>177445100</v>
      </c>
      <c r="O471" s="26">
        <f t="shared" ref="O471" si="781">O472+O480+O481+O482</f>
        <v>754000000</v>
      </c>
      <c r="P471" s="56">
        <f t="shared" ref="P471" si="782">P472+P480+P481+P482</f>
        <v>0</v>
      </c>
      <c r="Q471" s="60">
        <f t="shared" si="725"/>
        <v>1</v>
      </c>
      <c r="R471" s="18"/>
      <c r="S471" s="12" t="s">
        <v>91</v>
      </c>
    </row>
    <row r="472" spans="1:19" ht="18.75" x14ac:dyDescent="0.25">
      <c r="A472" s="13" t="str">
        <f t="shared" si="721"/>
        <v>a</v>
      </c>
      <c r="B472" s="3" t="s">
        <v>2</v>
      </c>
      <c r="C472" s="4" t="s">
        <v>3</v>
      </c>
      <c r="D472" s="25">
        <f t="shared" ref="D472:H472" si="783">D473+D474+D475+D476+D477+D478+D479</f>
        <v>0</v>
      </c>
      <c r="E472" s="25"/>
      <c r="F472" s="25">
        <f t="shared" si="783"/>
        <v>576554900</v>
      </c>
      <c r="G472" s="25">
        <f t="shared" si="783"/>
        <v>395881170</v>
      </c>
      <c r="H472" s="25">
        <f t="shared" si="783"/>
        <v>180673730</v>
      </c>
      <c r="I472" s="26">
        <f t="shared" si="722"/>
        <v>576554900</v>
      </c>
      <c r="J472" s="56">
        <f t="shared" si="723"/>
        <v>0</v>
      </c>
      <c r="K472" s="57">
        <f t="shared" si="724"/>
        <v>1</v>
      </c>
      <c r="L472" s="25">
        <f t="shared" ref="L472:M472" si="784">L473+L474+L475+L476+L477+L478+L479</f>
        <v>754000000</v>
      </c>
      <c r="M472" s="25">
        <f t="shared" si="784"/>
        <v>754000000</v>
      </c>
      <c r="N472" s="25">
        <f t="shared" ref="N472:P472" si="785">N473+N474+N475+N476+N477+N478+N479</f>
        <v>177445100</v>
      </c>
      <c r="O472" s="25">
        <f t="shared" si="785"/>
        <v>754000000</v>
      </c>
      <c r="P472" s="58">
        <f t="shared" si="785"/>
        <v>0</v>
      </c>
      <c r="Q472" s="59">
        <f t="shared" si="725"/>
        <v>1</v>
      </c>
      <c r="R472" s="17"/>
      <c r="S472" s="12" t="s">
        <v>91</v>
      </c>
    </row>
    <row r="473" spans="1:19" ht="18.75" hidden="1" x14ac:dyDescent="0.25">
      <c r="A473" s="13" t="str">
        <f t="shared" si="721"/>
        <v>b</v>
      </c>
      <c r="B473" s="5" t="s">
        <v>2</v>
      </c>
      <c r="C473" s="6" t="s">
        <v>4</v>
      </c>
      <c r="D473" s="26"/>
      <c r="E473" s="26"/>
      <c r="F473" s="26">
        <v>0</v>
      </c>
      <c r="G473" s="26"/>
      <c r="H473" s="26"/>
      <c r="I473" s="26">
        <f t="shared" si="722"/>
        <v>0</v>
      </c>
      <c r="J473" s="26">
        <f t="shared" si="723"/>
        <v>0</v>
      </c>
      <c r="K473" s="27" t="e">
        <f t="shared" si="724"/>
        <v>#DIV/0!</v>
      </c>
      <c r="L473" s="31">
        <v>0</v>
      </c>
      <c r="M473" s="31">
        <v>0</v>
      </c>
      <c r="N473" s="26"/>
      <c r="O473" s="26">
        <f t="shared" ref="O473:O482" si="786">I473+N473</f>
        <v>0</v>
      </c>
      <c r="P473" s="26">
        <f t="shared" ref="P473:P482" si="787">M473-O473</f>
        <v>0</v>
      </c>
      <c r="Q473" s="29" t="e">
        <f t="shared" si="725"/>
        <v>#DIV/0!</v>
      </c>
      <c r="R473" s="18"/>
      <c r="S473" s="12" t="s">
        <v>91</v>
      </c>
    </row>
    <row r="474" spans="1:19" ht="18.75" x14ac:dyDescent="0.25">
      <c r="A474" s="13" t="str">
        <f t="shared" si="721"/>
        <v>a</v>
      </c>
      <c r="B474" s="5" t="s">
        <v>2</v>
      </c>
      <c r="C474" s="6" t="s">
        <v>5</v>
      </c>
      <c r="D474" s="26"/>
      <c r="E474" s="26"/>
      <c r="F474" s="26">
        <v>2780400</v>
      </c>
      <c r="G474" s="26">
        <v>1774130</v>
      </c>
      <c r="H474" s="26">
        <v>1006270</v>
      </c>
      <c r="I474" s="26">
        <f t="shared" si="722"/>
        <v>2780400</v>
      </c>
      <c r="J474" s="56">
        <f t="shared" si="723"/>
        <v>0</v>
      </c>
      <c r="K474" s="57">
        <f t="shared" si="724"/>
        <v>1</v>
      </c>
      <c r="L474" s="31">
        <v>4000000</v>
      </c>
      <c r="M474" s="31">
        <v>3940000</v>
      </c>
      <c r="N474" s="26">
        <v>1159600</v>
      </c>
      <c r="O474" s="26">
        <f t="shared" si="786"/>
        <v>3940000</v>
      </c>
      <c r="P474" s="56">
        <f t="shared" si="787"/>
        <v>0</v>
      </c>
      <c r="Q474" s="60">
        <f t="shared" si="725"/>
        <v>1</v>
      </c>
      <c r="R474" s="18"/>
      <c r="S474" s="12" t="s">
        <v>91</v>
      </c>
    </row>
    <row r="475" spans="1:19" ht="18.75" hidden="1" x14ac:dyDescent="0.25">
      <c r="A475" s="13" t="str">
        <f t="shared" si="721"/>
        <v>b</v>
      </c>
      <c r="B475" s="5" t="s">
        <v>2</v>
      </c>
      <c r="C475" s="6" t="s">
        <v>6</v>
      </c>
      <c r="D475" s="26"/>
      <c r="E475" s="26"/>
      <c r="F475" s="26">
        <v>0</v>
      </c>
      <c r="G475" s="26"/>
      <c r="H475" s="26"/>
      <c r="I475" s="26">
        <f t="shared" si="722"/>
        <v>0</v>
      </c>
      <c r="J475" s="26">
        <f t="shared" si="723"/>
        <v>0</v>
      </c>
      <c r="K475" s="27" t="e">
        <f t="shared" si="724"/>
        <v>#DIV/0!</v>
      </c>
      <c r="L475" s="31">
        <v>0</v>
      </c>
      <c r="M475" s="31">
        <v>0</v>
      </c>
      <c r="N475" s="26"/>
      <c r="O475" s="26">
        <f t="shared" si="786"/>
        <v>0</v>
      </c>
      <c r="P475" s="26">
        <f t="shared" si="787"/>
        <v>0</v>
      </c>
      <c r="Q475" s="29" t="e">
        <f t="shared" si="725"/>
        <v>#DIV/0!</v>
      </c>
      <c r="R475" s="18"/>
      <c r="S475" s="12" t="s">
        <v>91</v>
      </c>
    </row>
    <row r="476" spans="1:19" ht="18.75" hidden="1" x14ac:dyDescent="0.25">
      <c r="A476" s="13" t="str">
        <f t="shared" si="721"/>
        <v>b</v>
      </c>
      <c r="B476" s="5" t="s">
        <v>2</v>
      </c>
      <c r="C476" s="7" t="s">
        <v>7</v>
      </c>
      <c r="D476" s="26"/>
      <c r="E476" s="26"/>
      <c r="F476" s="26">
        <v>0</v>
      </c>
      <c r="G476" s="26"/>
      <c r="H476" s="26"/>
      <c r="I476" s="26">
        <f t="shared" si="722"/>
        <v>0</v>
      </c>
      <c r="J476" s="26">
        <f t="shared" si="723"/>
        <v>0</v>
      </c>
      <c r="K476" s="27" t="e">
        <f t="shared" si="724"/>
        <v>#DIV/0!</v>
      </c>
      <c r="L476" s="31">
        <v>0</v>
      </c>
      <c r="M476" s="31">
        <v>0</v>
      </c>
      <c r="N476" s="26"/>
      <c r="O476" s="26">
        <f t="shared" si="786"/>
        <v>0</v>
      </c>
      <c r="P476" s="26">
        <f t="shared" si="787"/>
        <v>0</v>
      </c>
      <c r="Q476" s="29" t="e">
        <f t="shared" si="725"/>
        <v>#DIV/0!</v>
      </c>
      <c r="R476" s="18"/>
      <c r="S476" s="12" t="s">
        <v>91</v>
      </c>
    </row>
    <row r="477" spans="1:19" ht="18.75" hidden="1" x14ac:dyDescent="0.25">
      <c r="A477" s="13" t="str">
        <f t="shared" si="721"/>
        <v>b</v>
      </c>
      <c r="B477" s="5" t="s">
        <v>2</v>
      </c>
      <c r="C477" s="7" t="s">
        <v>8</v>
      </c>
      <c r="D477" s="26"/>
      <c r="E477" s="26"/>
      <c r="F477" s="26">
        <v>0</v>
      </c>
      <c r="G477" s="26"/>
      <c r="H477" s="26"/>
      <c r="I477" s="26">
        <f t="shared" si="722"/>
        <v>0</v>
      </c>
      <c r="J477" s="26">
        <f t="shared" si="723"/>
        <v>0</v>
      </c>
      <c r="K477" s="27" t="e">
        <f t="shared" si="724"/>
        <v>#DIV/0!</v>
      </c>
      <c r="L477" s="31">
        <v>0</v>
      </c>
      <c r="M477" s="31">
        <v>0</v>
      </c>
      <c r="N477" s="26"/>
      <c r="O477" s="26">
        <f t="shared" si="786"/>
        <v>0</v>
      </c>
      <c r="P477" s="26">
        <f t="shared" si="787"/>
        <v>0</v>
      </c>
      <c r="Q477" s="29" t="e">
        <f t="shared" si="725"/>
        <v>#DIV/0!</v>
      </c>
      <c r="R477" s="18"/>
      <c r="S477" s="12" t="s">
        <v>91</v>
      </c>
    </row>
    <row r="478" spans="1:19" ht="18.75" x14ac:dyDescent="0.25">
      <c r="A478" s="13" t="str">
        <f t="shared" si="721"/>
        <v>a</v>
      </c>
      <c r="B478" s="5" t="s">
        <v>2</v>
      </c>
      <c r="C478" s="7" t="s">
        <v>9</v>
      </c>
      <c r="D478" s="26"/>
      <c r="E478" s="26"/>
      <c r="F478" s="26">
        <v>573714500</v>
      </c>
      <c r="G478" s="26">
        <v>394089675</v>
      </c>
      <c r="H478" s="26">
        <v>179624825</v>
      </c>
      <c r="I478" s="26">
        <f t="shared" si="722"/>
        <v>573714500</v>
      </c>
      <c r="J478" s="56">
        <f t="shared" si="723"/>
        <v>0</v>
      </c>
      <c r="K478" s="57">
        <f t="shared" si="724"/>
        <v>1</v>
      </c>
      <c r="L478" s="31">
        <v>750000000</v>
      </c>
      <c r="M478" s="31">
        <v>750000000</v>
      </c>
      <c r="N478" s="26">
        <v>176285500</v>
      </c>
      <c r="O478" s="26">
        <f t="shared" si="786"/>
        <v>750000000</v>
      </c>
      <c r="P478" s="56">
        <f t="shared" si="787"/>
        <v>0</v>
      </c>
      <c r="Q478" s="60">
        <f t="shared" si="725"/>
        <v>1</v>
      </c>
      <c r="R478" s="18"/>
      <c r="S478" s="12" t="s">
        <v>91</v>
      </c>
    </row>
    <row r="479" spans="1:19" ht="18.75" x14ac:dyDescent="0.25">
      <c r="A479" s="13" t="str">
        <f t="shared" si="721"/>
        <v>a</v>
      </c>
      <c r="B479" s="5" t="s">
        <v>2</v>
      </c>
      <c r="C479" s="7" t="s">
        <v>10</v>
      </c>
      <c r="D479" s="26"/>
      <c r="E479" s="26"/>
      <c r="F479" s="26">
        <v>60000</v>
      </c>
      <c r="G479" s="26">
        <v>17365</v>
      </c>
      <c r="H479" s="26">
        <v>42635</v>
      </c>
      <c r="I479" s="26">
        <f t="shared" si="722"/>
        <v>60000</v>
      </c>
      <c r="J479" s="56">
        <f t="shared" si="723"/>
        <v>0</v>
      </c>
      <c r="K479" s="57">
        <f t="shared" si="724"/>
        <v>1</v>
      </c>
      <c r="L479" s="31">
        <v>0</v>
      </c>
      <c r="M479" s="31">
        <v>60000</v>
      </c>
      <c r="N479" s="26"/>
      <c r="O479" s="26">
        <f t="shared" si="786"/>
        <v>60000</v>
      </c>
      <c r="P479" s="56">
        <f t="shared" si="787"/>
        <v>0</v>
      </c>
      <c r="Q479" s="60">
        <f t="shared" si="725"/>
        <v>1</v>
      </c>
      <c r="R479" s="18"/>
      <c r="S479" s="12" t="s">
        <v>91</v>
      </c>
    </row>
    <row r="480" spans="1:19" ht="18.75" hidden="1" x14ac:dyDescent="0.25">
      <c r="A480" s="13" t="str">
        <f t="shared" si="721"/>
        <v>b</v>
      </c>
      <c r="B480" s="5" t="s">
        <v>2</v>
      </c>
      <c r="C480" s="4" t="s">
        <v>11</v>
      </c>
      <c r="D480" s="25"/>
      <c r="E480" s="25"/>
      <c r="F480" s="25">
        <v>0</v>
      </c>
      <c r="G480" s="25"/>
      <c r="H480" s="25"/>
      <c r="I480" s="26">
        <f t="shared" si="722"/>
        <v>0</v>
      </c>
      <c r="J480" s="26">
        <f t="shared" si="723"/>
        <v>0</v>
      </c>
      <c r="K480" s="27" t="e">
        <f t="shared" si="724"/>
        <v>#DIV/0!</v>
      </c>
      <c r="L480" s="25">
        <v>0</v>
      </c>
      <c r="M480" s="25">
        <v>0</v>
      </c>
      <c r="N480" s="25"/>
      <c r="O480" s="25">
        <f t="shared" si="786"/>
        <v>0</v>
      </c>
      <c r="P480" s="25">
        <f t="shared" si="787"/>
        <v>0</v>
      </c>
      <c r="Q480" s="28" t="e">
        <f t="shared" si="725"/>
        <v>#DIV/0!</v>
      </c>
      <c r="R480" s="17"/>
      <c r="S480" s="12" t="s">
        <v>91</v>
      </c>
    </row>
    <row r="481" spans="1:19" ht="18.75" hidden="1" x14ac:dyDescent="0.25">
      <c r="A481" s="13" t="str">
        <f t="shared" si="721"/>
        <v>b</v>
      </c>
      <c r="B481" s="5" t="s">
        <v>2</v>
      </c>
      <c r="C481" s="4" t="s">
        <v>12</v>
      </c>
      <c r="D481" s="25"/>
      <c r="E481" s="25"/>
      <c r="F481" s="25">
        <v>0</v>
      </c>
      <c r="G481" s="25"/>
      <c r="H481" s="25"/>
      <c r="I481" s="26">
        <f t="shared" si="722"/>
        <v>0</v>
      </c>
      <c r="J481" s="26">
        <f t="shared" si="723"/>
        <v>0</v>
      </c>
      <c r="K481" s="27" t="e">
        <f t="shared" si="724"/>
        <v>#DIV/0!</v>
      </c>
      <c r="L481" s="25">
        <v>0</v>
      </c>
      <c r="M481" s="25">
        <v>0</v>
      </c>
      <c r="N481" s="25"/>
      <c r="O481" s="25">
        <f t="shared" si="786"/>
        <v>0</v>
      </c>
      <c r="P481" s="25">
        <f t="shared" si="787"/>
        <v>0</v>
      </c>
      <c r="Q481" s="28" t="e">
        <f t="shared" si="725"/>
        <v>#DIV/0!</v>
      </c>
      <c r="R481" s="17"/>
      <c r="S481" s="12" t="s">
        <v>91</v>
      </c>
    </row>
    <row r="482" spans="1:19" ht="18.75" hidden="1" x14ac:dyDescent="0.25">
      <c r="A482" s="13" t="str">
        <f t="shared" si="721"/>
        <v>b</v>
      </c>
      <c r="B482" s="5" t="s">
        <v>2</v>
      </c>
      <c r="C482" s="4" t="s">
        <v>13</v>
      </c>
      <c r="D482" s="25"/>
      <c r="E482" s="25"/>
      <c r="F482" s="25">
        <v>0</v>
      </c>
      <c r="G482" s="25"/>
      <c r="H482" s="25"/>
      <c r="I482" s="26">
        <f t="shared" si="722"/>
        <v>0</v>
      </c>
      <c r="J482" s="26">
        <f t="shared" si="723"/>
        <v>0</v>
      </c>
      <c r="K482" s="27" t="e">
        <f t="shared" si="724"/>
        <v>#DIV/0!</v>
      </c>
      <c r="L482" s="25">
        <v>0</v>
      </c>
      <c r="M482" s="25">
        <v>0</v>
      </c>
      <c r="N482" s="25"/>
      <c r="O482" s="25">
        <f t="shared" si="786"/>
        <v>0</v>
      </c>
      <c r="P482" s="25">
        <f t="shared" si="787"/>
        <v>0</v>
      </c>
      <c r="Q482" s="28" t="e">
        <f t="shared" si="725"/>
        <v>#DIV/0!</v>
      </c>
      <c r="R482" s="17"/>
      <c r="S482" s="12" t="s">
        <v>91</v>
      </c>
    </row>
    <row r="483" spans="1:19" ht="30.75" customHeight="1" x14ac:dyDescent="0.25">
      <c r="A483" s="13" t="str">
        <f t="shared" si="721"/>
        <v>a</v>
      </c>
      <c r="B483" s="19" t="s">
        <v>142</v>
      </c>
      <c r="C483" s="20" t="s">
        <v>47</v>
      </c>
      <c r="D483" s="26">
        <f t="shared" ref="D483:H483" si="788">D484+D492+D493+D494</f>
        <v>254320</v>
      </c>
      <c r="E483" s="26">
        <f t="shared" ref="E483" si="789">E484+E492+E493+E494</f>
        <v>92649</v>
      </c>
      <c r="F483" s="26">
        <f t="shared" si="788"/>
        <v>58857400</v>
      </c>
      <c r="G483" s="26">
        <f t="shared" si="788"/>
        <v>32627765</v>
      </c>
      <c r="H483" s="26">
        <f t="shared" si="788"/>
        <v>21134906</v>
      </c>
      <c r="I483" s="26">
        <f t="shared" si="722"/>
        <v>53762671</v>
      </c>
      <c r="J483" s="56">
        <f t="shared" si="723"/>
        <v>5094729</v>
      </c>
      <c r="K483" s="57">
        <f t="shared" si="724"/>
        <v>0.91343944856551595</v>
      </c>
      <c r="L483" s="26">
        <f t="shared" ref="L483:N483" si="790">L484+L492+L493+L494</f>
        <v>89400000</v>
      </c>
      <c r="M483" s="26">
        <f t="shared" si="790"/>
        <v>89093000</v>
      </c>
      <c r="N483" s="26">
        <f t="shared" si="790"/>
        <v>29469108</v>
      </c>
      <c r="O483" s="26">
        <f t="shared" ref="O483" si="791">O484+O492+O493+O494</f>
        <v>83231779</v>
      </c>
      <c r="P483" s="56">
        <f t="shared" ref="P483" si="792">P484+P492+P493+P494</f>
        <v>5861221</v>
      </c>
      <c r="Q483" s="60">
        <f t="shared" si="725"/>
        <v>0.93421232869024506</v>
      </c>
      <c r="R483" s="18"/>
    </row>
    <row r="484" spans="1:19" ht="18.75" x14ac:dyDescent="0.25">
      <c r="A484" s="13" t="str">
        <f t="shared" si="721"/>
        <v>a</v>
      </c>
      <c r="B484" s="3" t="s">
        <v>2</v>
      </c>
      <c r="C484" s="4" t="s">
        <v>3</v>
      </c>
      <c r="D484" s="25">
        <f t="shared" ref="D484:E484" si="793">D485+D486+D487+D488+D489+D490+D491</f>
        <v>254320</v>
      </c>
      <c r="E484" s="25">
        <f t="shared" si="793"/>
        <v>92649</v>
      </c>
      <c r="F484" s="25">
        <f t="shared" ref="F484" si="794">F485+F486+F487+F488+F489+F490+F491</f>
        <v>58702700</v>
      </c>
      <c r="G484" s="25">
        <f t="shared" ref="G484:H484" si="795">G485+G486+G487+G488+G489+G490+G491</f>
        <v>32573154</v>
      </c>
      <c r="H484" s="25">
        <f t="shared" si="795"/>
        <v>21034817</v>
      </c>
      <c r="I484" s="26">
        <f t="shared" si="722"/>
        <v>53607971</v>
      </c>
      <c r="J484" s="56">
        <f t="shared" si="723"/>
        <v>5094729</v>
      </c>
      <c r="K484" s="57">
        <f t="shared" si="724"/>
        <v>0.91321133440199509</v>
      </c>
      <c r="L484" s="25">
        <f t="shared" ref="L484:N484" si="796">L485+L486+L487+L488+L489+L490+L491</f>
        <v>89300000</v>
      </c>
      <c r="M484" s="25">
        <f t="shared" si="796"/>
        <v>88938300</v>
      </c>
      <c r="N484" s="25">
        <f t="shared" si="796"/>
        <v>29469108</v>
      </c>
      <c r="O484" s="25">
        <f t="shared" ref="O484:P484" si="797">O485+O486+O487+O488+O489+O490+O491</f>
        <v>83077079</v>
      </c>
      <c r="P484" s="58">
        <f t="shared" si="797"/>
        <v>5861221</v>
      </c>
      <c r="Q484" s="59">
        <f t="shared" si="725"/>
        <v>0.93409789708145985</v>
      </c>
      <c r="R484" s="17"/>
    </row>
    <row r="485" spans="1:19" ht="18.75" hidden="1" x14ac:dyDescent="0.25">
      <c r="A485" s="13" t="str">
        <f t="shared" si="721"/>
        <v>b</v>
      </c>
      <c r="B485" s="5" t="s">
        <v>2</v>
      </c>
      <c r="C485" s="6" t="s">
        <v>4</v>
      </c>
      <c r="D485" s="26">
        <f t="shared" ref="D485:E485" si="798">D497+D509+D521+D533+D545+D557+D605+D653+D689+D701+D713</f>
        <v>0</v>
      </c>
      <c r="E485" s="26">
        <f t="shared" si="798"/>
        <v>0</v>
      </c>
      <c r="F485" s="26">
        <f t="shared" ref="F485" si="799">F497+F509+F521+F533+F545+F557+F605+F653+F689+F701+F713</f>
        <v>0</v>
      </c>
      <c r="G485" s="26">
        <f t="shared" ref="G485:H485" si="800">G497+G509+G521+G533+G545+G557+G605+G653+G689+G701+G713</f>
        <v>0</v>
      </c>
      <c r="H485" s="26">
        <f t="shared" si="800"/>
        <v>0</v>
      </c>
      <c r="I485" s="26">
        <f t="shared" si="722"/>
        <v>0</v>
      </c>
      <c r="J485" s="26">
        <f t="shared" si="723"/>
        <v>0</v>
      </c>
      <c r="K485" s="27" t="e">
        <f t="shared" si="724"/>
        <v>#DIV/0!</v>
      </c>
      <c r="L485" s="26">
        <f t="shared" ref="L485:O485" si="801">L497+L509+L521+L533+L545+L557+L605+L653+L689+L701+L713</f>
        <v>0</v>
      </c>
      <c r="M485" s="26">
        <f t="shared" si="801"/>
        <v>0</v>
      </c>
      <c r="N485" s="26">
        <f t="shared" si="801"/>
        <v>0</v>
      </c>
      <c r="O485" s="26">
        <f t="shared" si="801"/>
        <v>0</v>
      </c>
      <c r="P485" s="26">
        <f t="shared" ref="O485:P494" si="802">P497+P509+P521+P533+P545+P557+P605+P653+P689+P701+P713</f>
        <v>0</v>
      </c>
      <c r="Q485" s="29" t="e">
        <f t="shared" si="725"/>
        <v>#DIV/0!</v>
      </c>
      <c r="R485" s="18"/>
    </row>
    <row r="486" spans="1:19" ht="18.75" x14ac:dyDescent="0.25">
      <c r="A486" s="13" t="str">
        <f t="shared" si="721"/>
        <v>a</v>
      </c>
      <c r="B486" s="5" t="s">
        <v>2</v>
      </c>
      <c r="C486" s="6" t="s">
        <v>5</v>
      </c>
      <c r="D486" s="26">
        <f t="shared" ref="D486:E486" si="803">D498+D510+D522+D534+D546+D558+D606+D654+D690+D702+D714</f>
        <v>53906</v>
      </c>
      <c r="E486" s="26">
        <f t="shared" si="803"/>
        <v>92649</v>
      </c>
      <c r="F486" s="26">
        <f t="shared" ref="F486" si="804">F498+F510+F522+F534+F546+F558+F606+F654+F690+F702+F714</f>
        <v>24977350</v>
      </c>
      <c r="G486" s="26">
        <f t="shared" ref="G486:H486" si="805">G498+G510+G522+G534+G546+G558+G606+G654+G690+G702+G714</f>
        <v>13372977</v>
      </c>
      <c r="H486" s="26">
        <f t="shared" si="805"/>
        <v>8567724</v>
      </c>
      <c r="I486" s="26">
        <f t="shared" si="722"/>
        <v>21940701</v>
      </c>
      <c r="J486" s="56">
        <f t="shared" si="723"/>
        <v>3036649</v>
      </c>
      <c r="K486" s="57">
        <f t="shared" si="724"/>
        <v>0.87842389204619387</v>
      </c>
      <c r="L486" s="26">
        <f t="shared" ref="L486:O486" si="806">L498+L510+L522+L534+L546+L558+L606+L654+L690+L702+L714</f>
        <v>41549000</v>
      </c>
      <c r="M486" s="26">
        <f t="shared" si="806"/>
        <v>41191300</v>
      </c>
      <c r="N486" s="26">
        <f t="shared" si="806"/>
        <v>18346077</v>
      </c>
      <c r="O486" s="26">
        <f t="shared" si="806"/>
        <v>40286778</v>
      </c>
      <c r="P486" s="56">
        <f t="shared" si="802"/>
        <v>904522</v>
      </c>
      <c r="Q486" s="60">
        <f t="shared" si="725"/>
        <v>0.97804094553947074</v>
      </c>
      <c r="R486" s="18"/>
    </row>
    <row r="487" spans="1:19" ht="18.75" hidden="1" x14ac:dyDescent="0.25">
      <c r="A487" s="13" t="str">
        <f t="shared" si="721"/>
        <v>b</v>
      </c>
      <c r="B487" s="5" t="s">
        <v>2</v>
      </c>
      <c r="C487" s="6" t="s">
        <v>6</v>
      </c>
      <c r="D487" s="26">
        <f t="shared" ref="D487:E487" si="807">D499+D511+D523+D535+D547+D559+D607+D655+D691+D703+D715</f>
        <v>0</v>
      </c>
      <c r="E487" s="26">
        <f t="shared" si="807"/>
        <v>0</v>
      </c>
      <c r="F487" s="26">
        <f t="shared" ref="F487" si="808">F499+F511+F523+F535+F547+F559+F607+F655+F691+F703+F715</f>
        <v>0</v>
      </c>
      <c r="G487" s="26">
        <f t="shared" ref="G487:H487" si="809">G499+G511+G523+G535+G547+G559+G607+G655+G691+G703+G715</f>
        <v>0</v>
      </c>
      <c r="H487" s="26">
        <f t="shared" si="809"/>
        <v>0</v>
      </c>
      <c r="I487" s="26">
        <f t="shared" si="722"/>
        <v>0</v>
      </c>
      <c r="J487" s="26">
        <f t="shared" si="723"/>
        <v>0</v>
      </c>
      <c r="K487" s="27" t="e">
        <f t="shared" si="724"/>
        <v>#DIV/0!</v>
      </c>
      <c r="L487" s="26">
        <f t="shared" ref="L487:N487" si="810">L499+L511+L523+L535+L547+L559+L607+L655+L691+L703+L715</f>
        <v>0</v>
      </c>
      <c r="M487" s="26">
        <f t="shared" si="810"/>
        <v>0</v>
      </c>
      <c r="N487" s="26">
        <f t="shared" si="810"/>
        <v>0</v>
      </c>
      <c r="O487" s="26">
        <f t="shared" si="802"/>
        <v>0</v>
      </c>
      <c r="P487" s="26">
        <f t="shared" si="802"/>
        <v>0</v>
      </c>
      <c r="Q487" s="29" t="e">
        <f t="shared" si="725"/>
        <v>#DIV/0!</v>
      </c>
      <c r="R487" s="18"/>
    </row>
    <row r="488" spans="1:19" ht="18.75" hidden="1" x14ac:dyDescent="0.25">
      <c r="A488" s="13" t="str">
        <f t="shared" si="721"/>
        <v>b</v>
      </c>
      <c r="B488" s="5" t="s">
        <v>2</v>
      </c>
      <c r="C488" s="7" t="s">
        <v>7</v>
      </c>
      <c r="D488" s="26">
        <f t="shared" ref="D488:E488" si="811">D500+D512+D524+D536+D548+D560+D608+D656+D692+D704+D716</f>
        <v>0</v>
      </c>
      <c r="E488" s="26">
        <f t="shared" si="811"/>
        <v>0</v>
      </c>
      <c r="F488" s="26">
        <f t="shared" ref="F488" si="812">F500+F512+F524+F536+F548+F560+F608+F656+F692+F704+F716</f>
        <v>0</v>
      </c>
      <c r="G488" s="26">
        <f t="shared" ref="G488:H488" si="813">G500+G512+G524+G536+G548+G560+G608+G656+G692+G704+G716</f>
        <v>0</v>
      </c>
      <c r="H488" s="26">
        <f t="shared" si="813"/>
        <v>0</v>
      </c>
      <c r="I488" s="26">
        <f t="shared" si="722"/>
        <v>0</v>
      </c>
      <c r="J488" s="26">
        <f t="shared" si="723"/>
        <v>0</v>
      </c>
      <c r="K488" s="27" t="e">
        <f t="shared" si="724"/>
        <v>#DIV/0!</v>
      </c>
      <c r="L488" s="26">
        <f t="shared" ref="L488:O488" si="814">L500+L512+L524+L536+L548+L560+L608+L656+L692+L704+L716</f>
        <v>0</v>
      </c>
      <c r="M488" s="26">
        <f t="shared" si="814"/>
        <v>0</v>
      </c>
      <c r="N488" s="26">
        <f t="shared" si="814"/>
        <v>0</v>
      </c>
      <c r="O488" s="26">
        <f t="shared" si="814"/>
        <v>0</v>
      </c>
      <c r="P488" s="26">
        <f t="shared" si="802"/>
        <v>0</v>
      </c>
      <c r="Q488" s="29" t="e">
        <f t="shared" si="725"/>
        <v>#DIV/0!</v>
      </c>
      <c r="R488" s="18"/>
    </row>
    <row r="489" spans="1:19" ht="18.75" hidden="1" x14ac:dyDescent="0.25">
      <c r="A489" s="13" t="str">
        <f t="shared" si="721"/>
        <v>b</v>
      </c>
      <c r="B489" s="5" t="s">
        <v>2</v>
      </c>
      <c r="C489" s="7" t="s">
        <v>8</v>
      </c>
      <c r="D489" s="26">
        <f t="shared" ref="D489:E489" si="815">D501+D513+D525+D537+D549+D561+D609+D657+D693+D705+D717</f>
        <v>0</v>
      </c>
      <c r="E489" s="26">
        <f t="shared" si="815"/>
        <v>0</v>
      </c>
      <c r="F489" s="26">
        <f t="shared" ref="F489" si="816">F501+F513+F525+F537+F549+F561+F609+F657+F693+F705+F717</f>
        <v>0</v>
      </c>
      <c r="G489" s="26">
        <f t="shared" ref="G489:H489" si="817">G501+G513+G525+G537+G549+G561+G609+G657+G693+G705+G717</f>
        <v>0</v>
      </c>
      <c r="H489" s="26">
        <f t="shared" si="817"/>
        <v>0</v>
      </c>
      <c r="I489" s="26">
        <f t="shared" si="722"/>
        <v>0</v>
      </c>
      <c r="J489" s="26">
        <f t="shared" si="723"/>
        <v>0</v>
      </c>
      <c r="K489" s="27" t="e">
        <f t="shared" si="724"/>
        <v>#DIV/0!</v>
      </c>
      <c r="L489" s="26">
        <f t="shared" ref="L489:O489" si="818">L501+L513+L525+L537+L549+L561+L609+L657+L693+L705+L717</f>
        <v>0</v>
      </c>
      <c r="M489" s="26">
        <f t="shared" si="818"/>
        <v>0</v>
      </c>
      <c r="N489" s="26">
        <f t="shared" si="818"/>
        <v>0</v>
      </c>
      <c r="O489" s="26">
        <f t="shared" si="818"/>
        <v>0</v>
      </c>
      <c r="P489" s="26">
        <f t="shared" si="802"/>
        <v>0</v>
      </c>
      <c r="Q489" s="29" t="e">
        <f t="shared" si="725"/>
        <v>#DIV/0!</v>
      </c>
      <c r="R489" s="18"/>
    </row>
    <row r="490" spans="1:19" ht="18.75" x14ac:dyDescent="0.25">
      <c r="A490" s="13" t="str">
        <f t="shared" si="721"/>
        <v>a</v>
      </c>
      <c r="B490" s="5" t="s">
        <v>2</v>
      </c>
      <c r="C490" s="7" t="s">
        <v>9</v>
      </c>
      <c r="D490" s="26">
        <f t="shared" ref="D490:E490" si="819">D502+D514+D526+D538+D550+D562+D610+D658+D694+D706+D718</f>
        <v>200414</v>
      </c>
      <c r="E490" s="26">
        <f t="shared" si="819"/>
        <v>0</v>
      </c>
      <c r="F490" s="26">
        <f t="shared" ref="F490" si="820">F502+F514+F526+F538+F550+F562+F610+F658+F694+F706+F718</f>
        <v>33555350</v>
      </c>
      <c r="G490" s="26">
        <f t="shared" ref="G490:H490" si="821">G502+G514+G526+G538+G550+G562+G610+G658+G694+G706+G718</f>
        <v>19186177</v>
      </c>
      <c r="H490" s="26">
        <f t="shared" si="821"/>
        <v>12377093</v>
      </c>
      <c r="I490" s="26">
        <f t="shared" si="722"/>
        <v>31563270</v>
      </c>
      <c r="J490" s="56">
        <f t="shared" si="723"/>
        <v>1992080</v>
      </c>
      <c r="K490" s="57">
        <f t="shared" si="724"/>
        <v>0.94063301381150843</v>
      </c>
      <c r="L490" s="26">
        <f t="shared" ref="L490:O490" si="822">L502+L514+L526+L538+L550+L562+L610+L658+L694+L706+L718</f>
        <v>47751000</v>
      </c>
      <c r="M490" s="26">
        <f t="shared" si="822"/>
        <v>47577000</v>
      </c>
      <c r="N490" s="26">
        <f t="shared" si="822"/>
        <v>11057031</v>
      </c>
      <c r="O490" s="26">
        <f t="shared" si="822"/>
        <v>42620301</v>
      </c>
      <c r="P490" s="56">
        <f t="shared" si="802"/>
        <v>4956699</v>
      </c>
      <c r="Q490" s="60">
        <f t="shared" si="725"/>
        <v>0.89581732770035938</v>
      </c>
      <c r="R490" s="18"/>
    </row>
    <row r="491" spans="1:19" ht="18.75" x14ac:dyDescent="0.25">
      <c r="A491" s="13" t="str">
        <f t="shared" si="721"/>
        <v>a</v>
      </c>
      <c r="B491" s="5" t="s">
        <v>2</v>
      </c>
      <c r="C491" s="7" t="s">
        <v>10</v>
      </c>
      <c r="D491" s="26">
        <f t="shared" ref="D491:E491" si="823">D503+D515+D527+D539+D551+D563+D611+D659+D695+D707+D719</f>
        <v>0</v>
      </c>
      <c r="E491" s="26">
        <f t="shared" si="823"/>
        <v>0</v>
      </c>
      <c r="F491" s="26">
        <f t="shared" ref="F491" si="824">F503+F515+F527+F539+F551+F563+F611+F659+F695+F707+F719</f>
        <v>170000</v>
      </c>
      <c r="G491" s="26">
        <f t="shared" ref="G491:H491" si="825">G503+G515+G527+G539+G551+G563+G611+G659+G695+G707+G719</f>
        <v>14000</v>
      </c>
      <c r="H491" s="26">
        <f t="shared" si="825"/>
        <v>90000</v>
      </c>
      <c r="I491" s="26">
        <f t="shared" si="722"/>
        <v>104000</v>
      </c>
      <c r="J491" s="56">
        <f t="shared" si="723"/>
        <v>66000</v>
      </c>
      <c r="K491" s="57">
        <f t="shared" si="724"/>
        <v>0.61176470588235299</v>
      </c>
      <c r="L491" s="26">
        <f t="shared" ref="L491:O491" si="826">L503+L515+L527+L539+L551+L563+L611+L659+L695+L707+L719</f>
        <v>0</v>
      </c>
      <c r="M491" s="26">
        <f t="shared" si="826"/>
        <v>170000</v>
      </c>
      <c r="N491" s="26">
        <f t="shared" si="826"/>
        <v>66000</v>
      </c>
      <c r="O491" s="26">
        <f t="shared" si="826"/>
        <v>170000</v>
      </c>
      <c r="P491" s="56">
        <f t="shared" si="802"/>
        <v>0</v>
      </c>
      <c r="Q491" s="60">
        <f t="shared" si="725"/>
        <v>1</v>
      </c>
      <c r="R491" s="18"/>
    </row>
    <row r="492" spans="1:19" ht="18.75" x14ac:dyDescent="0.25">
      <c r="A492" s="13" t="str">
        <f t="shared" si="721"/>
        <v>a</v>
      </c>
      <c r="B492" s="3" t="s">
        <v>2</v>
      </c>
      <c r="C492" s="4" t="s">
        <v>11</v>
      </c>
      <c r="D492" s="25">
        <f t="shared" ref="D492:E492" si="827">D504+D516+D528+D540+D552+D564+D612+D660+D696+D708+D720</f>
        <v>0</v>
      </c>
      <c r="E492" s="25">
        <f t="shared" si="827"/>
        <v>0</v>
      </c>
      <c r="F492" s="25">
        <f t="shared" ref="F492" si="828">F504+F516+F528+F540+F552+F564+F612+F660+F696+F708+F720</f>
        <v>154700</v>
      </c>
      <c r="G492" s="25">
        <f t="shared" ref="G492:H492" si="829">G504+G516+G528+G540+G552+G564+G612+G660+G696+G708+G720</f>
        <v>54611</v>
      </c>
      <c r="H492" s="25">
        <f t="shared" si="829"/>
        <v>100089</v>
      </c>
      <c r="I492" s="26">
        <f t="shared" si="722"/>
        <v>154700</v>
      </c>
      <c r="J492" s="56">
        <f t="shared" si="723"/>
        <v>0</v>
      </c>
      <c r="K492" s="57">
        <f t="shared" si="724"/>
        <v>1</v>
      </c>
      <c r="L492" s="25">
        <f t="shared" ref="L492:O492" si="830">L504+L516+L528+L540+L552+L564+L612+L660+L696+L708+L720</f>
        <v>100000</v>
      </c>
      <c r="M492" s="25">
        <f t="shared" si="830"/>
        <v>154700</v>
      </c>
      <c r="N492" s="25">
        <f t="shared" si="830"/>
        <v>0</v>
      </c>
      <c r="O492" s="25">
        <f t="shared" si="830"/>
        <v>154700</v>
      </c>
      <c r="P492" s="58">
        <f t="shared" si="802"/>
        <v>0</v>
      </c>
      <c r="Q492" s="59">
        <f t="shared" si="725"/>
        <v>1</v>
      </c>
      <c r="R492" s="17"/>
    </row>
    <row r="493" spans="1:19" ht="18.75" hidden="1" x14ac:dyDescent="0.25">
      <c r="A493" s="13" t="str">
        <f t="shared" si="721"/>
        <v>b</v>
      </c>
      <c r="B493" s="3" t="s">
        <v>2</v>
      </c>
      <c r="C493" s="4" t="s">
        <v>12</v>
      </c>
      <c r="D493" s="25">
        <f t="shared" ref="D493:E493" si="831">D505+D517+D529+D541+D553+D565+D613+D661+D697+D709+D721</f>
        <v>0</v>
      </c>
      <c r="E493" s="25">
        <f t="shared" si="831"/>
        <v>0</v>
      </c>
      <c r="F493" s="25">
        <f t="shared" ref="F493" si="832">F505+F517+F529+F541+F553+F565+F613+F661+F697+F709+F721</f>
        <v>0</v>
      </c>
      <c r="G493" s="25">
        <f t="shared" ref="G493:H493" si="833">G505+G517+G529+G541+G553+G565+G613+G661+G697+G709+G721</f>
        <v>0</v>
      </c>
      <c r="H493" s="25">
        <f t="shared" si="833"/>
        <v>0</v>
      </c>
      <c r="I493" s="26">
        <f t="shared" si="722"/>
        <v>0</v>
      </c>
      <c r="J493" s="26">
        <f t="shared" si="723"/>
        <v>0</v>
      </c>
      <c r="K493" s="27" t="e">
        <f t="shared" si="724"/>
        <v>#DIV/0!</v>
      </c>
      <c r="L493" s="25">
        <f t="shared" ref="L493:O493" si="834">L505+L517+L529+L541+L553+L565+L613+L661+L697+L709+L721</f>
        <v>0</v>
      </c>
      <c r="M493" s="25">
        <f t="shared" si="834"/>
        <v>0</v>
      </c>
      <c r="N493" s="25">
        <f t="shared" si="834"/>
        <v>0</v>
      </c>
      <c r="O493" s="25">
        <f t="shared" si="834"/>
        <v>0</v>
      </c>
      <c r="P493" s="25">
        <f t="shared" si="802"/>
        <v>0</v>
      </c>
      <c r="Q493" s="28" t="e">
        <f t="shared" si="725"/>
        <v>#DIV/0!</v>
      </c>
      <c r="R493" s="17"/>
    </row>
    <row r="494" spans="1:19" ht="18.75" hidden="1" x14ac:dyDescent="0.25">
      <c r="A494" s="13" t="str">
        <f t="shared" si="721"/>
        <v>b</v>
      </c>
      <c r="B494" s="3" t="s">
        <v>2</v>
      </c>
      <c r="C494" s="4" t="s">
        <v>13</v>
      </c>
      <c r="D494" s="25">
        <f t="shared" ref="D494:E494" si="835">D506+D518+D530+D542+D554+D566+D614+D662+D698+D710+D722</f>
        <v>0</v>
      </c>
      <c r="E494" s="25">
        <f t="shared" si="835"/>
        <v>0</v>
      </c>
      <c r="F494" s="25">
        <f t="shared" ref="F494" si="836">F506+F518+F530+F542+F554+F566+F614+F662+F698+F710+F722</f>
        <v>0</v>
      </c>
      <c r="G494" s="25">
        <f t="shared" ref="G494:H494" si="837">G506+G518+G530+G542+G554+G566+G614+G662+G698+G710+G722</f>
        <v>0</v>
      </c>
      <c r="H494" s="25">
        <f t="shared" si="837"/>
        <v>0</v>
      </c>
      <c r="I494" s="26">
        <f t="shared" si="722"/>
        <v>0</v>
      </c>
      <c r="J494" s="26">
        <f t="shared" si="723"/>
        <v>0</v>
      </c>
      <c r="K494" s="27" t="e">
        <f t="shared" si="724"/>
        <v>#DIV/0!</v>
      </c>
      <c r="L494" s="25">
        <f t="shared" ref="L494:O494" si="838">L506+L518+L530+L542+L554+L566+L614+L662+L698+L710+L722</f>
        <v>0</v>
      </c>
      <c r="M494" s="25">
        <f t="shared" si="838"/>
        <v>0</v>
      </c>
      <c r="N494" s="25">
        <f t="shared" si="838"/>
        <v>0</v>
      </c>
      <c r="O494" s="25">
        <f t="shared" si="838"/>
        <v>0</v>
      </c>
      <c r="P494" s="25">
        <f t="shared" si="802"/>
        <v>0</v>
      </c>
      <c r="Q494" s="28" t="e">
        <f t="shared" si="725"/>
        <v>#DIV/0!</v>
      </c>
      <c r="R494" s="17"/>
    </row>
    <row r="495" spans="1:19" ht="36" x14ac:dyDescent="0.25">
      <c r="A495" s="13" t="str">
        <f t="shared" si="721"/>
        <v>a</v>
      </c>
      <c r="B495" s="19" t="s">
        <v>143</v>
      </c>
      <c r="C495" s="20" t="s">
        <v>48</v>
      </c>
      <c r="D495" s="37">
        <f t="shared" ref="D495:F495" si="839">D496+D504+D505+D506</f>
        <v>24346</v>
      </c>
      <c r="E495" s="37">
        <f t="shared" ref="E495" si="840">E496+E504+E505+E506</f>
        <v>5100</v>
      </c>
      <c r="F495" s="37">
        <f t="shared" si="839"/>
        <v>2013600</v>
      </c>
      <c r="G495" s="37">
        <f t="shared" ref="G495:H495" si="841">G496+G504+G505+G506</f>
        <v>709086</v>
      </c>
      <c r="H495" s="37">
        <f t="shared" si="841"/>
        <v>887957</v>
      </c>
      <c r="I495" s="37">
        <f t="shared" si="722"/>
        <v>1597043</v>
      </c>
      <c r="J495" s="44">
        <f t="shared" si="723"/>
        <v>416557</v>
      </c>
      <c r="K495" s="45">
        <f t="shared" si="724"/>
        <v>0.79312822804926497</v>
      </c>
      <c r="L495" s="40">
        <f t="shared" ref="L495:M495" si="842">L496+L504+L505+L506</f>
        <v>1800000</v>
      </c>
      <c r="M495" s="40">
        <f t="shared" si="842"/>
        <v>2485000</v>
      </c>
      <c r="N495" s="37">
        <f t="shared" ref="N495" si="843">N496+N504+N505+N506</f>
        <v>858511</v>
      </c>
      <c r="O495" s="37">
        <f t="shared" ref="O495" si="844">O496+O504+O505+O506</f>
        <v>2455554</v>
      </c>
      <c r="P495" s="44">
        <f t="shared" ref="P495" si="845">P496+P504+P505+P506</f>
        <v>29446</v>
      </c>
      <c r="Q495" s="46">
        <f t="shared" si="725"/>
        <v>0.98815050301810869</v>
      </c>
      <c r="R495" s="18"/>
      <c r="S495" s="12" t="s">
        <v>90</v>
      </c>
    </row>
    <row r="496" spans="1:19" ht="18.75" x14ac:dyDescent="0.25">
      <c r="A496" s="13" t="str">
        <f t="shared" si="721"/>
        <v>a</v>
      </c>
      <c r="B496" s="3" t="s">
        <v>2</v>
      </c>
      <c r="C496" s="4" t="s">
        <v>3</v>
      </c>
      <c r="D496" s="41">
        <f t="shared" ref="D496:H496" si="846">D497+D498+D499+D500+D501+D502+D503</f>
        <v>24346</v>
      </c>
      <c r="E496" s="41">
        <f t="shared" ref="E496" si="847">E497+E498+E499+E500+E501+E502+E503</f>
        <v>5100</v>
      </c>
      <c r="F496" s="41">
        <f t="shared" si="846"/>
        <v>2013600</v>
      </c>
      <c r="G496" s="41">
        <f t="shared" si="846"/>
        <v>709086</v>
      </c>
      <c r="H496" s="41">
        <f t="shared" si="846"/>
        <v>887957</v>
      </c>
      <c r="I496" s="37">
        <f t="shared" si="722"/>
        <v>1597043</v>
      </c>
      <c r="J496" s="44">
        <f t="shared" si="723"/>
        <v>416557</v>
      </c>
      <c r="K496" s="45">
        <f t="shared" si="724"/>
        <v>0.79312822804926497</v>
      </c>
      <c r="L496" s="41">
        <f t="shared" ref="L496:M496" si="848">L497+L498+L499+L500+L501+L502+L503</f>
        <v>1800000</v>
      </c>
      <c r="M496" s="41">
        <f t="shared" si="848"/>
        <v>2485000</v>
      </c>
      <c r="N496" s="41">
        <f t="shared" ref="N496:P496" si="849">N497+N498+N499+N500+N501+N502+N503</f>
        <v>858511</v>
      </c>
      <c r="O496" s="41">
        <f t="shared" si="849"/>
        <v>2455554</v>
      </c>
      <c r="P496" s="47">
        <f t="shared" si="849"/>
        <v>29446</v>
      </c>
      <c r="Q496" s="48">
        <f t="shared" si="725"/>
        <v>0.98815050301810869</v>
      </c>
      <c r="R496" s="17"/>
      <c r="S496" s="12" t="s">
        <v>90</v>
      </c>
    </row>
    <row r="497" spans="1:19" ht="18.75" hidden="1" x14ac:dyDescent="0.25">
      <c r="A497" s="13" t="str">
        <f t="shared" si="721"/>
        <v>b</v>
      </c>
      <c r="B497" s="5" t="s">
        <v>2</v>
      </c>
      <c r="C497" s="6" t="s">
        <v>4</v>
      </c>
      <c r="D497" s="26"/>
      <c r="E497" s="26"/>
      <c r="F497" s="26">
        <v>0</v>
      </c>
      <c r="G497" s="26"/>
      <c r="H497" s="26"/>
      <c r="I497" s="26">
        <f t="shared" si="722"/>
        <v>0</v>
      </c>
      <c r="J497" s="26">
        <f t="shared" si="723"/>
        <v>0</v>
      </c>
      <c r="K497" s="27" t="e">
        <f t="shared" si="724"/>
        <v>#DIV/0!</v>
      </c>
      <c r="L497" s="31">
        <v>0</v>
      </c>
      <c r="M497" s="31">
        <v>0</v>
      </c>
      <c r="N497" s="26"/>
      <c r="O497" s="26">
        <f t="shared" ref="O497:O506" si="850">I497+N497</f>
        <v>0</v>
      </c>
      <c r="P497" s="26">
        <f t="shared" ref="P497:P506" si="851">M497-O497</f>
        <v>0</v>
      </c>
      <c r="Q497" s="29" t="e">
        <f t="shared" si="725"/>
        <v>#DIV/0!</v>
      </c>
      <c r="R497" s="18"/>
      <c r="S497" s="12" t="s">
        <v>90</v>
      </c>
    </row>
    <row r="498" spans="1:19" ht="18.75" x14ac:dyDescent="0.25">
      <c r="A498" s="13" t="str">
        <f t="shared" si="721"/>
        <v>a</v>
      </c>
      <c r="B498" s="5" t="s">
        <v>2</v>
      </c>
      <c r="C498" s="6" t="s">
        <v>5</v>
      </c>
      <c r="D498" s="37">
        <v>24346</v>
      </c>
      <c r="E498" s="37">
        <v>5100</v>
      </c>
      <c r="F498" s="37">
        <v>2013600</v>
      </c>
      <c r="G498" s="37">
        <v>709086</v>
      </c>
      <c r="H498" s="37">
        <v>887957</v>
      </c>
      <c r="I498" s="37">
        <f t="shared" si="722"/>
        <v>1597043</v>
      </c>
      <c r="J498" s="44">
        <f t="shared" si="723"/>
        <v>416557</v>
      </c>
      <c r="K498" s="45">
        <f t="shared" si="724"/>
        <v>0.79312822804926497</v>
      </c>
      <c r="L498" s="42">
        <v>1800000</v>
      </c>
      <c r="M498" s="42">
        <v>2485000</v>
      </c>
      <c r="N498" s="37">
        <f>887957-24346-5100</f>
        <v>858511</v>
      </c>
      <c r="O498" s="37">
        <f t="shared" si="850"/>
        <v>2455554</v>
      </c>
      <c r="P498" s="44">
        <f t="shared" si="851"/>
        <v>29446</v>
      </c>
      <c r="Q498" s="46">
        <f t="shared" si="725"/>
        <v>0.98815050301810869</v>
      </c>
      <c r="R498" s="18"/>
      <c r="S498" s="12" t="s">
        <v>90</v>
      </c>
    </row>
    <row r="499" spans="1:19" ht="18.75" hidden="1" x14ac:dyDescent="0.25">
      <c r="A499" s="13" t="str">
        <f t="shared" si="721"/>
        <v>b</v>
      </c>
      <c r="B499" s="5" t="s">
        <v>2</v>
      </c>
      <c r="C499" s="6" t="s">
        <v>6</v>
      </c>
      <c r="D499" s="26"/>
      <c r="E499" s="26"/>
      <c r="F499" s="26">
        <v>0</v>
      </c>
      <c r="G499" s="26"/>
      <c r="H499" s="26"/>
      <c r="I499" s="26">
        <f t="shared" si="722"/>
        <v>0</v>
      </c>
      <c r="J499" s="26">
        <f t="shared" si="723"/>
        <v>0</v>
      </c>
      <c r="K499" s="27" t="e">
        <f t="shared" si="724"/>
        <v>#DIV/0!</v>
      </c>
      <c r="L499" s="31">
        <v>0</v>
      </c>
      <c r="M499" s="31">
        <v>0</v>
      </c>
      <c r="N499" s="26"/>
      <c r="O499" s="26">
        <f t="shared" si="850"/>
        <v>0</v>
      </c>
      <c r="P499" s="26">
        <f t="shared" si="851"/>
        <v>0</v>
      </c>
      <c r="Q499" s="29" t="e">
        <f t="shared" si="725"/>
        <v>#DIV/0!</v>
      </c>
      <c r="R499" s="18"/>
      <c r="S499" s="12" t="s">
        <v>90</v>
      </c>
    </row>
    <row r="500" spans="1:19" ht="18.75" hidden="1" x14ac:dyDescent="0.25">
      <c r="A500" s="13" t="str">
        <f t="shared" si="721"/>
        <v>b</v>
      </c>
      <c r="B500" s="5" t="s">
        <v>2</v>
      </c>
      <c r="C500" s="7" t="s">
        <v>7</v>
      </c>
      <c r="D500" s="26"/>
      <c r="E500" s="26"/>
      <c r="F500" s="26">
        <v>0</v>
      </c>
      <c r="G500" s="26"/>
      <c r="H500" s="26"/>
      <c r="I500" s="26">
        <f t="shared" si="722"/>
        <v>0</v>
      </c>
      <c r="J500" s="26">
        <f t="shared" si="723"/>
        <v>0</v>
      </c>
      <c r="K500" s="27" t="e">
        <f t="shared" si="724"/>
        <v>#DIV/0!</v>
      </c>
      <c r="L500" s="31">
        <v>0</v>
      </c>
      <c r="M500" s="31">
        <v>0</v>
      </c>
      <c r="N500" s="26"/>
      <c r="O500" s="26">
        <f t="shared" si="850"/>
        <v>0</v>
      </c>
      <c r="P500" s="26">
        <f t="shared" si="851"/>
        <v>0</v>
      </c>
      <c r="Q500" s="29" t="e">
        <f t="shared" si="725"/>
        <v>#DIV/0!</v>
      </c>
      <c r="R500" s="18"/>
      <c r="S500" s="12" t="s">
        <v>90</v>
      </c>
    </row>
    <row r="501" spans="1:19" ht="18.75" hidden="1" x14ac:dyDescent="0.25">
      <c r="A501" s="13" t="str">
        <f t="shared" si="721"/>
        <v>b</v>
      </c>
      <c r="B501" s="5" t="s">
        <v>2</v>
      </c>
      <c r="C501" s="7" t="s">
        <v>8</v>
      </c>
      <c r="D501" s="26"/>
      <c r="E501" s="26"/>
      <c r="F501" s="26">
        <v>0</v>
      </c>
      <c r="G501" s="26"/>
      <c r="H501" s="26"/>
      <c r="I501" s="26">
        <f t="shared" si="722"/>
        <v>0</v>
      </c>
      <c r="J501" s="26">
        <f t="shared" si="723"/>
        <v>0</v>
      </c>
      <c r="K501" s="27" t="e">
        <f t="shared" si="724"/>
        <v>#DIV/0!</v>
      </c>
      <c r="L501" s="31">
        <v>0</v>
      </c>
      <c r="M501" s="31">
        <v>0</v>
      </c>
      <c r="N501" s="26"/>
      <c r="O501" s="26">
        <f t="shared" si="850"/>
        <v>0</v>
      </c>
      <c r="P501" s="26">
        <f t="shared" si="851"/>
        <v>0</v>
      </c>
      <c r="Q501" s="29" t="e">
        <f t="shared" si="725"/>
        <v>#DIV/0!</v>
      </c>
      <c r="R501" s="18"/>
      <c r="S501" s="12" t="s">
        <v>90</v>
      </c>
    </row>
    <row r="502" spans="1:19" ht="18.75" hidden="1" x14ac:dyDescent="0.25">
      <c r="A502" s="13" t="str">
        <f t="shared" si="721"/>
        <v>b</v>
      </c>
      <c r="B502" s="5" t="s">
        <v>2</v>
      </c>
      <c r="C502" s="7" t="s">
        <v>9</v>
      </c>
      <c r="D502" s="26"/>
      <c r="E502" s="26"/>
      <c r="F502" s="26">
        <v>0</v>
      </c>
      <c r="G502" s="26"/>
      <c r="H502" s="26"/>
      <c r="I502" s="26">
        <f t="shared" si="722"/>
        <v>0</v>
      </c>
      <c r="J502" s="26">
        <f t="shared" si="723"/>
        <v>0</v>
      </c>
      <c r="K502" s="27" t="e">
        <f t="shared" si="724"/>
        <v>#DIV/0!</v>
      </c>
      <c r="L502" s="31">
        <v>0</v>
      </c>
      <c r="M502" s="31">
        <v>0</v>
      </c>
      <c r="N502" s="26"/>
      <c r="O502" s="26">
        <f t="shared" si="850"/>
        <v>0</v>
      </c>
      <c r="P502" s="26">
        <f t="shared" si="851"/>
        <v>0</v>
      </c>
      <c r="Q502" s="29" t="e">
        <f t="shared" si="725"/>
        <v>#DIV/0!</v>
      </c>
      <c r="R502" s="18"/>
      <c r="S502" s="12" t="s">
        <v>90</v>
      </c>
    </row>
    <row r="503" spans="1:19" ht="18.75" hidden="1" x14ac:dyDescent="0.25">
      <c r="A503" s="13" t="str">
        <f t="shared" si="721"/>
        <v>b</v>
      </c>
      <c r="B503" s="5" t="s">
        <v>2</v>
      </c>
      <c r="C503" s="7" t="s">
        <v>10</v>
      </c>
      <c r="D503" s="26"/>
      <c r="E503" s="26"/>
      <c r="F503" s="26">
        <v>0</v>
      </c>
      <c r="G503" s="26"/>
      <c r="H503" s="26"/>
      <c r="I503" s="26">
        <f t="shared" si="722"/>
        <v>0</v>
      </c>
      <c r="J503" s="26">
        <f t="shared" si="723"/>
        <v>0</v>
      </c>
      <c r="K503" s="27" t="e">
        <f t="shared" si="724"/>
        <v>#DIV/0!</v>
      </c>
      <c r="L503" s="31">
        <v>0</v>
      </c>
      <c r="M503" s="31">
        <v>0</v>
      </c>
      <c r="N503" s="26"/>
      <c r="O503" s="26">
        <f t="shared" si="850"/>
        <v>0</v>
      </c>
      <c r="P503" s="26">
        <f t="shared" si="851"/>
        <v>0</v>
      </c>
      <c r="Q503" s="29" t="e">
        <f t="shared" si="725"/>
        <v>#DIV/0!</v>
      </c>
      <c r="R503" s="18"/>
      <c r="S503" s="12" t="s">
        <v>90</v>
      </c>
    </row>
    <row r="504" spans="1:19" ht="18.75" hidden="1" x14ac:dyDescent="0.25">
      <c r="A504" s="13" t="str">
        <f t="shared" si="721"/>
        <v>b</v>
      </c>
      <c r="B504" s="5" t="s">
        <v>2</v>
      </c>
      <c r="C504" s="4" t="s">
        <v>11</v>
      </c>
      <c r="D504" s="25"/>
      <c r="E504" s="25"/>
      <c r="F504" s="25">
        <v>0</v>
      </c>
      <c r="G504" s="25"/>
      <c r="H504" s="25"/>
      <c r="I504" s="26">
        <f t="shared" si="722"/>
        <v>0</v>
      </c>
      <c r="J504" s="26">
        <f t="shared" si="723"/>
        <v>0</v>
      </c>
      <c r="K504" s="27" t="e">
        <f t="shared" si="724"/>
        <v>#DIV/0!</v>
      </c>
      <c r="L504" s="25">
        <v>0</v>
      </c>
      <c r="M504" s="25">
        <v>0</v>
      </c>
      <c r="N504" s="25"/>
      <c r="O504" s="25">
        <f t="shared" si="850"/>
        <v>0</v>
      </c>
      <c r="P504" s="25">
        <f t="shared" si="851"/>
        <v>0</v>
      </c>
      <c r="Q504" s="28" t="e">
        <f t="shared" si="725"/>
        <v>#DIV/0!</v>
      </c>
      <c r="R504" s="17"/>
      <c r="S504" s="12" t="s">
        <v>90</v>
      </c>
    </row>
    <row r="505" spans="1:19" ht="18.75" hidden="1" x14ac:dyDescent="0.25">
      <c r="A505" s="13" t="str">
        <f t="shared" si="721"/>
        <v>b</v>
      </c>
      <c r="B505" s="5" t="s">
        <v>2</v>
      </c>
      <c r="C505" s="4" t="s">
        <v>12</v>
      </c>
      <c r="D505" s="25"/>
      <c r="E505" s="25"/>
      <c r="F505" s="25">
        <v>0</v>
      </c>
      <c r="G505" s="25"/>
      <c r="H505" s="25"/>
      <c r="I505" s="26">
        <f t="shared" si="722"/>
        <v>0</v>
      </c>
      <c r="J505" s="26">
        <f t="shared" si="723"/>
        <v>0</v>
      </c>
      <c r="K505" s="27" t="e">
        <f t="shared" si="724"/>
        <v>#DIV/0!</v>
      </c>
      <c r="L505" s="25">
        <v>0</v>
      </c>
      <c r="M505" s="25">
        <v>0</v>
      </c>
      <c r="N505" s="25"/>
      <c r="O505" s="25">
        <f t="shared" si="850"/>
        <v>0</v>
      </c>
      <c r="P505" s="25">
        <f t="shared" si="851"/>
        <v>0</v>
      </c>
      <c r="Q505" s="28" t="e">
        <f t="shared" si="725"/>
        <v>#DIV/0!</v>
      </c>
      <c r="R505" s="17"/>
      <c r="S505" s="12" t="s">
        <v>90</v>
      </c>
    </row>
    <row r="506" spans="1:19" ht="18.75" hidden="1" x14ac:dyDescent="0.25">
      <c r="A506" s="13" t="str">
        <f t="shared" si="721"/>
        <v>b</v>
      </c>
      <c r="B506" s="5" t="s">
        <v>2</v>
      </c>
      <c r="C506" s="4" t="s">
        <v>13</v>
      </c>
      <c r="D506" s="25"/>
      <c r="E506" s="25"/>
      <c r="F506" s="25">
        <v>0</v>
      </c>
      <c r="G506" s="25"/>
      <c r="H506" s="25"/>
      <c r="I506" s="26">
        <f t="shared" si="722"/>
        <v>0</v>
      </c>
      <c r="J506" s="26">
        <f t="shared" si="723"/>
        <v>0</v>
      </c>
      <c r="K506" s="27" t="e">
        <f t="shared" si="724"/>
        <v>#DIV/0!</v>
      </c>
      <c r="L506" s="25">
        <v>0</v>
      </c>
      <c r="M506" s="25">
        <v>0</v>
      </c>
      <c r="N506" s="25"/>
      <c r="O506" s="25">
        <f t="shared" si="850"/>
        <v>0</v>
      </c>
      <c r="P506" s="25">
        <f t="shared" si="851"/>
        <v>0</v>
      </c>
      <c r="Q506" s="28" t="e">
        <f t="shared" si="725"/>
        <v>#DIV/0!</v>
      </c>
      <c r="R506" s="17"/>
      <c r="S506" s="12" t="s">
        <v>90</v>
      </c>
    </row>
    <row r="507" spans="1:19" ht="63" x14ac:dyDescent="0.25">
      <c r="A507" s="13" t="str">
        <f t="shared" si="721"/>
        <v>a</v>
      </c>
      <c r="B507" s="19" t="s">
        <v>144</v>
      </c>
      <c r="C507" s="20" t="s">
        <v>49</v>
      </c>
      <c r="D507" s="37">
        <f t="shared" ref="D507:F507" si="852">D508+D516+D517+D518</f>
        <v>1560</v>
      </c>
      <c r="E507" s="37"/>
      <c r="F507" s="37">
        <f t="shared" si="852"/>
        <v>12048000</v>
      </c>
      <c r="G507" s="37">
        <f t="shared" ref="G507:H507" si="853">G508+G516+G517+G518</f>
        <v>8394282</v>
      </c>
      <c r="H507" s="37">
        <f t="shared" si="853"/>
        <v>3615089</v>
      </c>
      <c r="I507" s="37">
        <f t="shared" si="722"/>
        <v>12009371</v>
      </c>
      <c r="J507" s="44">
        <f t="shared" si="723"/>
        <v>38629</v>
      </c>
      <c r="K507" s="45">
        <f t="shared" si="724"/>
        <v>0.99679374169986723</v>
      </c>
      <c r="L507" s="40">
        <f t="shared" ref="L507:M507" si="854">L508+L516+L517+L518</f>
        <v>22400000</v>
      </c>
      <c r="M507" s="40">
        <f t="shared" si="854"/>
        <v>21956000</v>
      </c>
      <c r="N507" s="37">
        <f t="shared" ref="N507" si="855">N508+N516+N517+N518</f>
        <v>10542300</v>
      </c>
      <c r="O507" s="37">
        <f t="shared" ref="O507" si="856">O508+O516+O517+O518</f>
        <v>22551671</v>
      </c>
      <c r="P507" s="44">
        <f t="shared" ref="P507" si="857">P508+P516+P517+P518</f>
        <v>-595671</v>
      </c>
      <c r="Q507" s="46">
        <f t="shared" si="725"/>
        <v>1.0271302149754054</v>
      </c>
      <c r="R507" s="43" t="s">
        <v>210</v>
      </c>
      <c r="S507" s="12" t="s">
        <v>90</v>
      </c>
    </row>
    <row r="508" spans="1:19" ht="18.75" x14ac:dyDescent="0.25">
      <c r="A508" s="13" t="str">
        <f t="shared" si="721"/>
        <v>a</v>
      </c>
      <c r="B508" s="3" t="s">
        <v>2</v>
      </c>
      <c r="C508" s="4" t="s">
        <v>3</v>
      </c>
      <c r="D508" s="41">
        <f t="shared" ref="D508:H508" si="858">D509+D510+D511+D512+D513+D514+D515</f>
        <v>1560</v>
      </c>
      <c r="E508" s="41"/>
      <c r="F508" s="41">
        <f t="shared" si="858"/>
        <v>11893300</v>
      </c>
      <c r="G508" s="41">
        <f t="shared" si="858"/>
        <v>8339671</v>
      </c>
      <c r="H508" s="41">
        <f t="shared" si="858"/>
        <v>3515000</v>
      </c>
      <c r="I508" s="37">
        <f t="shared" si="722"/>
        <v>11854671</v>
      </c>
      <c r="J508" s="44">
        <f t="shared" si="723"/>
        <v>38629</v>
      </c>
      <c r="K508" s="45">
        <f t="shared" si="724"/>
        <v>0.99675203686108982</v>
      </c>
      <c r="L508" s="41">
        <f t="shared" ref="L508:M508" si="859">L509+L510+L511+L512+L513+L514+L515</f>
        <v>22300000</v>
      </c>
      <c r="M508" s="41">
        <f t="shared" si="859"/>
        <v>21801300</v>
      </c>
      <c r="N508" s="41">
        <f t="shared" ref="N508:P508" si="860">N509+N510+N511+N512+N513+N514+N515</f>
        <v>10542300</v>
      </c>
      <c r="O508" s="41">
        <f t="shared" si="860"/>
        <v>22396971</v>
      </c>
      <c r="P508" s="47">
        <f t="shared" si="860"/>
        <v>-595671</v>
      </c>
      <c r="Q508" s="48">
        <f t="shared" si="725"/>
        <v>1.0273227284611468</v>
      </c>
      <c r="R508" s="17"/>
      <c r="S508" s="12" t="s">
        <v>90</v>
      </c>
    </row>
    <row r="509" spans="1:19" ht="18.75" hidden="1" x14ac:dyDescent="0.25">
      <c r="A509" s="13" t="str">
        <f t="shared" si="721"/>
        <v>b</v>
      </c>
      <c r="B509" s="5" t="s">
        <v>2</v>
      </c>
      <c r="C509" s="6" t="s">
        <v>4</v>
      </c>
      <c r="D509" s="26"/>
      <c r="E509" s="26"/>
      <c r="F509" s="26">
        <v>0</v>
      </c>
      <c r="G509" s="26"/>
      <c r="H509" s="26"/>
      <c r="I509" s="26">
        <f t="shared" si="722"/>
        <v>0</v>
      </c>
      <c r="J509" s="26">
        <f t="shared" si="723"/>
        <v>0</v>
      </c>
      <c r="K509" s="27" t="e">
        <f t="shared" si="724"/>
        <v>#DIV/0!</v>
      </c>
      <c r="L509" s="31">
        <v>0</v>
      </c>
      <c r="M509" s="31">
        <v>0</v>
      </c>
      <c r="N509" s="26"/>
      <c r="O509" s="26">
        <f t="shared" ref="O509:O518" si="861">I509+N509</f>
        <v>0</v>
      </c>
      <c r="P509" s="26">
        <f t="shared" ref="P509:P518" si="862">M509-O509</f>
        <v>0</v>
      </c>
      <c r="Q509" s="29" t="e">
        <f t="shared" si="725"/>
        <v>#DIV/0!</v>
      </c>
      <c r="R509" s="18"/>
      <c r="S509" s="12" t="s">
        <v>90</v>
      </c>
    </row>
    <row r="510" spans="1:19" ht="18.75" x14ac:dyDescent="0.25">
      <c r="A510" s="13" t="str">
        <f t="shared" si="721"/>
        <v>a</v>
      </c>
      <c r="B510" s="5" t="s">
        <v>2</v>
      </c>
      <c r="C510" s="6" t="s">
        <v>5</v>
      </c>
      <c r="D510" s="37">
        <v>1560</v>
      </c>
      <c r="E510" s="37"/>
      <c r="F510" s="37">
        <v>11833300</v>
      </c>
      <c r="G510" s="37">
        <v>8296988</v>
      </c>
      <c r="H510" s="37">
        <v>3500000</v>
      </c>
      <c r="I510" s="37">
        <f t="shared" si="722"/>
        <v>11796988</v>
      </c>
      <c r="J510" s="44">
        <f t="shared" si="723"/>
        <v>36312</v>
      </c>
      <c r="K510" s="45">
        <f t="shared" si="724"/>
        <v>0.99693137163766654</v>
      </c>
      <c r="L510" s="42">
        <v>22270000</v>
      </c>
      <c r="M510" s="42">
        <v>21741300</v>
      </c>
      <c r="N510" s="37">
        <f>9940000+600000</f>
        <v>10540000</v>
      </c>
      <c r="O510" s="37">
        <f t="shared" si="861"/>
        <v>22336988</v>
      </c>
      <c r="P510" s="44">
        <f t="shared" si="862"/>
        <v>-595688</v>
      </c>
      <c r="Q510" s="46">
        <f t="shared" si="725"/>
        <v>1.0273989135884238</v>
      </c>
      <c r="R510" s="18"/>
      <c r="S510" s="12" t="s">
        <v>90</v>
      </c>
    </row>
    <row r="511" spans="1:19" ht="18.75" hidden="1" x14ac:dyDescent="0.25">
      <c r="A511" s="13" t="str">
        <f t="shared" si="721"/>
        <v>b</v>
      </c>
      <c r="B511" s="5" t="s">
        <v>2</v>
      </c>
      <c r="C511" s="6" t="s">
        <v>6</v>
      </c>
      <c r="D511" s="26"/>
      <c r="E511" s="26"/>
      <c r="F511" s="26">
        <v>0</v>
      </c>
      <c r="G511" s="26"/>
      <c r="H511" s="26"/>
      <c r="I511" s="26">
        <f t="shared" si="722"/>
        <v>0</v>
      </c>
      <c r="J511" s="26">
        <f t="shared" si="723"/>
        <v>0</v>
      </c>
      <c r="K511" s="27" t="e">
        <f t="shared" si="724"/>
        <v>#DIV/0!</v>
      </c>
      <c r="L511" s="31">
        <v>0</v>
      </c>
      <c r="M511" s="31">
        <v>0</v>
      </c>
      <c r="N511" s="26"/>
      <c r="O511" s="26">
        <f t="shared" si="861"/>
        <v>0</v>
      </c>
      <c r="P511" s="26">
        <f t="shared" si="862"/>
        <v>0</v>
      </c>
      <c r="Q511" s="29" t="e">
        <f t="shared" si="725"/>
        <v>#DIV/0!</v>
      </c>
      <c r="R511" s="18"/>
      <c r="S511" s="12" t="s">
        <v>90</v>
      </c>
    </row>
    <row r="512" spans="1:19" ht="18.75" hidden="1" x14ac:dyDescent="0.25">
      <c r="A512" s="13" t="str">
        <f t="shared" si="721"/>
        <v>b</v>
      </c>
      <c r="B512" s="5" t="s">
        <v>2</v>
      </c>
      <c r="C512" s="7" t="s">
        <v>7</v>
      </c>
      <c r="D512" s="26"/>
      <c r="E512" s="26"/>
      <c r="F512" s="26">
        <v>0</v>
      </c>
      <c r="G512" s="26"/>
      <c r="H512" s="26"/>
      <c r="I512" s="26">
        <f t="shared" si="722"/>
        <v>0</v>
      </c>
      <c r="J512" s="26">
        <f t="shared" si="723"/>
        <v>0</v>
      </c>
      <c r="K512" s="27" t="e">
        <f t="shared" si="724"/>
        <v>#DIV/0!</v>
      </c>
      <c r="L512" s="31">
        <v>0</v>
      </c>
      <c r="M512" s="31">
        <v>0</v>
      </c>
      <c r="N512" s="26"/>
      <c r="O512" s="26">
        <f t="shared" si="861"/>
        <v>0</v>
      </c>
      <c r="P512" s="26">
        <f t="shared" si="862"/>
        <v>0</v>
      </c>
      <c r="Q512" s="29" t="e">
        <f t="shared" si="725"/>
        <v>#DIV/0!</v>
      </c>
      <c r="R512" s="18"/>
      <c r="S512" s="12" t="s">
        <v>90</v>
      </c>
    </row>
    <row r="513" spans="1:19" ht="18.75" hidden="1" x14ac:dyDescent="0.25">
      <c r="A513" s="13" t="str">
        <f t="shared" si="721"/>
        <v>b</v>
      </c>
      <c r="B513" s="5" t="s">
        <v>2</v>
      </c>
      <c r="C513" s="7" t="s">
        <v>8</v>
      </c>
      <c r="D513" s="26"/>
      <c r="E513" s="26"/>
      <c r="F513" s="26">
        <v>0</v>
      </c>
      <c r="G513" s="26"/>
      <c r="H513" s="26"/>
      <c r="I513" s="26">
        <f t="shared" si="722"/>
        <v>0</v>
      </c>
      <c r="J513" s="26">
        <f t="shared" si="723"/>
        <v>0</v>
      </c>
      <c r="K513" s="27" t="e">
        <f t="shared" si="724"/>
        <v>#DIV/0!</v>
      </c>
      <c r="L513" s="31">
        <v>0</v>
      </c>
      <c r="M513" s="31">
        <v>0</v>
      </c>
      <c r="N513" s="26"/>
      <c r="O513" s="26">
        <f t="shared" si="861"/>
        <v>0</v>
      </c>
      <c r="P513" s="26">
        <f t="shared" si="862"/>
        <v>0</v>
      </c>
      <c r="Q513" s="29" t="e">
        <f t="shared" si="725"/>
        <v>#DIV/0!</v>
      </c>
      <c r="R513" s="18"/>
      <c r="S513" s="12" t="s">
        <v>90</v>
      </c>
    </row>
    <row r="514" spans="1:19" ht="18.75" x14ac:dyDescent="0.25">
      <c r="A514" s="13" t="str">
        <f t="shared" si="721"/>
        <v>a</v>
      </c>
      <c r="B514" s="5" t="s">
        <v>2</v>
      </c>
      <c r="C514" s="7" t="s">
        <v>9</v>
      </c>
      <c r="D514" s="37"/>
      <c r="E514" s="37"/>
      <c r="F514" s="37">
        <v>60000</v>
      </c>
      <c r="G514" s="37">
        <v>42683</v>
      </c>
      <c r="H514" s="37">
        <v>15000</v>
      </c>
      <c r="I514" s="37">
        <f t="shared" si="722"/>
        <v>57683</v>
      </c>
      <c r="J514" s="44">
        <f t="shared" si="723"/>
        <v>2317</v>
      </c>
      <c r="K514" s="45">
        <f t="shared" si="724"/>
        <v>0.96138333333333337</v>
      </c>
      <c r="L514" s="42">
        <v>30000</v>
      </c>
      <c r="M514" s="42">
        <v>60000</v>
      </c>
      <c r="N514" s="37">
        <v>2300</v>
      </c>
      <c r="O514" s="37">
        <f t="shared" si="861"/>
        <v>59983</v>
      </c>
      <c r="P514" s="44">
        <f t="shared" si="862"/>
        <v>17</v>
      </c>
      <c r="Q514" s="46">
        <f t="shared" si="725"/>
        <v>0.9997166666666667</v>
      </c>
      <c r="R514" s="18"/>
      <c r="S514" s="12" t="s">
        <v>90</v>
      </c>
    </row>
    <row r="515" spans="1:19" ht="18.75" hidden="1" x14ac:dyDescent="0.25">
      <c r="A515" s="13" t="str">
        <f t="shared" si="721"/>
        <v>b</v>
      </c>
      <c r="B515" s="5" t="s">
        <v>2</v>
      </c>
      <c r="C515" s="7" t="s">
        <v>10</v>
      </c>
      <c r="D515" s="26"/>
      <c r="E515" s="26"/>
      <c r="F515" s="26">
        <v>0</v>
      </c>
      <c r="G515" s="26"/>
      <c r="H515" s="26"/>
      <c r="I515" s="26">
        <f t="shared" si="722"/>
        <v>0</v>
      </c>
      <c r="J515" s="26">
        <f t="shared" si="723"/>
        <v>0</v>
      </c>
      <c r="K515" s="27" t="e">
        <f t="shared" si="724"/>
        <v>#DIV/0!</v>
      </c>
      <c r="L515" s="31">
        <v>0</v>
      </c>
      <c r="M515" s="31">
        <v>0</v>
      </c>
      <c r="N515" s="26"/>
      <c r="O515" s="26">
        <f t="shared" si="861"/>
        <v>0</v>
      </c>
      <c r="P515" s="26">
        <f t="shared" si="862"/>
        <v>0</v>
      </c>
      <c r="Q515" s="29" t="e">
        <f t="shared" si="725"/>
        <v>#DIV/0!</v>
      </c>
      <c r="R515" s="18"/>
      <c r="S515" s="12" t="s">
        <v>90</v>
      </c>
    </row>
    <row r="516" spans="1:19" ht="18.75" x14ac:dyDescent="0.25">
      <c r="A516" s="13" t="str">
        <f t="shared" ref="A516:A579" si="863">IF((F516+G516+D516+I516+L516+M516+N516+O516)&gt;0,"a","b")</f>
        <v>a</v>
      </c>
      <c r="B516" s="5" t="s">
        <v>2</v>
      </c>
      <c r="C516" s="4" t="s">
        <v>11</v>
      </c>
      <c r="D516" s="41"/>
      <c r="E516" s="41"/>
      <c r="F516" s="41">
        <v>154700</v>
      </c>
      <c r="G516" s="41">
        <v>54611</v>
      </c>
      <c r="H516" s="41">
        <v>100089</v>
      </c>
      <c r="I516" s="37">
        <f t="shared" ref="I516:I579" si="864">G516+H516</f>
        <v>154700</v>
      </c>
      <c r="J516" s="44">
        <f t="shared" ref="J516:J579" si="865">F516-I516</f>
        <v>0</v>
      </c>
      <c r="K516" s="45">
        <f t="shared" ref="K516:K579" si="866">I516/F516</f>
        <v>1</v>
      </c>
      <c r="L516" s="41">
        <v>100000</v>
      </c>
      <c r="M516" s="41">
        <v>154700</v>
      </c>
      <c r="N516" s="41">
        <v>0</v>
      </c>
      <c r="O516" s="41">
        <f t="shared" si="861"/>
        <v>154700</v>
      </c>
      <c r="P516" s="47">
        <f t="shared" si="862"/>
        <v>0</v>
      </c>
      <c r="Q516" s="48">
        <f t="shared" ref="Q516:Q567" si="867">O516/M516</f>
        <v>1</v>
      </c>
      <c r="R516" s="17"/>
      <c r="S516" s="12" t="s">
        <v>90</v>
      </c>
    </row>
    <row r="517" spans="1:19" ht="18.75" hidden="1" x14ac:dyDescent="0.25">
      <c r="A517" s="13" t="str">
        <f t="shared" si="863"/>
        <v>b</v>
      </c>
      <c r="B517" s="5" t="s">
        <v>2</v>
      </c>
      <c r="C517" s="4" t="s">
        <v>12</v>
      </c>
      <c r="D517" s="25"/>
      <c r="E517" s="25"/>
      <c r="F517" s="25">
        <v>0</v>
      </c>
      <c r="G517" s="25"/>
      <c r="H517" s="25"/>
      <c r="I517" s="26">
        <f t="shared" si="864"/>
        <v>0</v>
      </c>
      <c r="J517" s="26">
        <f t="shared" si="865"/>
        <v>0</v>
      </c>
      <c r="K517" s="27" t="e">
        <f t="shared" si="866"/>
        <v>#DIV/0!</v>
      </c>
      <c r="L517" s="25">
        <v>0</v>
      </c>
      <c r="M517" s="25">
        <v>0</v>
      </c>
      <c r="N517" s="25"/>
      <c r="O517" s="25">
        <f t="shared" si="861"/>
        <v>0</v>
      </c>
      <c r="P517" s="25">
        <f t="shared" si="862"/>
        <v>0</v>
      </c>
      <c r="Q517" s="28" t="e">
        <f t="shared" si="867"/>
        <v>#DIV/0!</v>
      </c>
      <c r="R517" s="17"/>
      <c r="S517" s="12" t="s">
        <v>90</v>
      </c>
    </row>
    <row r="518" spans="1:19" ht="18.75" hidden="1" x14ac:dyDescent="0.25">
      <c r="A518" s="13" t="str">
        <f t="shared" si="863"/>
        <v>b</v>
      </c>
      <c r="B518" s="5" t="s">
        <v>2</v>
      </c>
      <c r="C518" s="4" t="s">
        <v>13</v>
      </c>
      <c r="D518" s="25"/>
      <c r="E518" s="25"/>
      <c r="F518" s="25">
        <v>0</v>
      </c>
      <c r="G518" s="25"/>
      <c r="H518" s="25"/>
      <c r="I518" s="26">
        <f t="shared" si="864"/>
        <v>0</v>
      </c>
      <c r="J518" s="26">
        <f t="shared" si="865"/>
        <v>0</v>
      </c>
      <c r="K518" s="27" t="e">
        <f t="shared" si="866"/>
        <v>#DIV/0!</v>
      </c>
      <c r="L518" s="25">
        <v>0</v>
      </c>
      <c r="M518" s="25">
        <v>0</v>
      </c>
      <c r="N518" s="25"/>
      <c r="O518" s="25">
        <f t="shared" si="861"/>
        <v>0</v>
      </c>
      <c r="P518" s="25">
        <f t="shared" si="862"/>
        <v>0</v>
      </c>
      <c r="Q518" s="28" t="e">
        <f t="shared" si="867"/>
        <v>#DIV/0!</v>
      </c>
      <c r="R518" s="17"/>
      <c r="S518" s="12" t="s">
        <v>90</v>
      </c>
    </row>
    <row r="519" spans="1:19" ht="31.5" x14ac:dyDescent="0.25">
      <c r="A519" s="13" t="str">
        <f t="shared" si="863"/>
        <v>a</v>
      </c>
      <c r="B519" s="19" t="s">
        <v>145</v>
      </c>
      <c r="C519" s="20" t="s">
        <v>50</v>
      </c>
      <c r="D519" s="37">
        <f t="shared" ref="D519:F519" si="868">D520+D528+D529+D530</f>
        <v>0</v>
      </c>
      <c r="E519" s="37"/>
      <c r="F519" s="37">
        <f t="shared" si="868"/>
        <v>1450000</v>
      </c>
      <c r="G519" s="37">
        <f t="shared" ref="G519:H519" si="869">G520+G528+G529+G530</f>
        <v>1108539</v>
      </c>
      <c r="H519" s="37">
        <f t="shared" si="869"/>
        <v>301419</v>
      </c>
      <c r="I519" s="37">
        <f t="shared" si="864"/>
        <v>1409958</v>
      </c>
      <c r="J519" s="44">
        <f t="shared" si="865"/>
        <v>40042</v>
      </c>
      <c r="K519" s="45">
        <f t="shared" si="866"/>
        <v>0.97238482758620692</v>
      </c>
      <c r="L519" s="40">
        <f t="shared" ref="L519:M519" si="870">L520+L528+L529+L530</f>
        <v>1700000</v>
      </c>
      <c r="M519" s="40">
        <f t="shared" si="870"/>
        <v>1700000</v>
      </c>
      <c r="N519" s="37">
        <f t="shared" ref="N519" si="871">N520+N528+N529+N530</f>
        <v>289307</v>
      </c>
      <c r="O519" s="37">
        <f t="shared" ref="O519" si="872">O520+O528+O529+O530</f>
        <v>1699265</v>
      </c>
      <c r="P519" s="44">
        <f t="shared" ref="P519" si="873">P520+P528+P529+P530</f>
        <v>735</v>
      </c>
      <c r="Q519" s="46">
        <f t="shared" si="867"/>
        <v>0.99956764705882351</v>
      </c>
      <c r="R519" s="18"/>
      <c r="S519" s="12" t="s">
        <v>90</v>
      </c>
    </row>
    <row r="520" spans="1:19" ht="18.75" x14ac:dyDescent="0.25">
      <c r="A520" s="13" t="str">
        <f t="shared" si="863"/>
        <v>a</v>
      </c>
      <c r="B520" s="3" t="s">
        <v>2</v>
      </c>
      <c r="C520" s="4" t="s">
        <v>3</v>
      </c>
      <c r="D520" s="41">
        <f t="shared" ref="D520:H520" si="874">D521+D522+D523+D524+D525+D526+D527</f>
        <v>0</v>
      </c>
      <c r="E520" s="41"/>
      <c r="F520" s="41">
        <f t="shared" si="874"/>
        <v>1450000</v>
      </c>
      <c r="G520" s="41">
        <f t="shared" si="874"/>
        <v>1108539</v>
      </c>
      <c r="H520" s="41">
        <f t="shared" si="874"/>
        <v>301419</v>
      </c>
      <c r="I520" s="37">
        <f t="shared" si="864"/>
        <v>1409958</v>
      </c>
      <c r="J520" s="44">
        <f t="shared" si="865"/>
        <v>40042</v>
      </c>
      <c r="K520" s="45">
        <f t="shared" si="866"/>
        <v>0.97238482758620692</v>
      </c>
      <c r="L520" s="41">
        <f t="shared" ref="L520:M520" si="875">L521+L522+L523+L524+L525+L526+L527</f>
        <v>1700000</v>
      </c>
      <c r="M520" s="41">
        <f t="shared" si="875"/>
        <v>1700000</v>
      </c>
      <c r="N520" s="41">
        <f t="shared" ref="N520:P520" si="876">N521+N522+N523+N524+N525+N526+N527</f>
        <v>289307</v>
      </c>
      <c r="O520" s="41">
        <f t="shared" si="876"/>
        <v>1699265</v>
      </c>
      <c r="P520" s="47">
        <f t="shared" si="876"/>
        <v>735</v>
      </c>
      <c r="Q520" s="48">
        <f t="shared" si="867"/>
        <v>0.99956764705882351</v>
      </c>
      <c r="R520" s="17"/>
      <c r="S520" s="12" t="s">
        <v>90</v>
      </c>
    </row>
    <row r="521" spans="1:19" ht="18.75" hidden="1" x14ac:dyDescent="0.25">
      <c r="A521" s="13" t="str">
        <f t="shared" si="863"/>
        <v>b</v>
      </c>
      <c r="B521" s="5" t="s">
        <v>2</v>
      </c>
      <c r="C521" s="6" t="s">
        <v>4</v>
      </c>
      <c r="D521" s="26"/>
      <c r="E521" s="26"/>
      <c r="F521" s="26">
        <v>0</v>
      </c>
      <c r="G521" s="26"/>
      <c r="H521" s="26"/>
      <c r="I521" s="26">
        <f t="shared" si="864"/>
        <v>0</v>
      </c>
      <c r="J521" s="26">
        <f t="shared" si="865"/>
        <v>0</v>
      </c>
      <c r="K521" s="27" t="e">
        <f t="shared" si="866"/>
        <v>#DIV/0!</v>
      </c>
      <c r="L521" s="31">
        <v>0</v>
      </c>
      <c r="M521" s="31">
        <v>0</v>
      </c>
      <c r="N521" s="26"/>
      <c r="O521" s="26">
        <f t="shared" ref="O521:O530" si="877">I521+N521</f>
        <v>0</v>
      </c>
      <c r="P521" s="26">
        <f t="shared" ref="P521:P530" si="878">M521-O521</f>
        <v>0</v>
      </c>
      <c r="Q521" s="29" t="e">
        <f t="shared" si="867"/>
        <v>#DIV/0!</v>
      </c>
      <c r="R521" s="18"/>
      <c r="S521" s="12" t="s">
        <v>90</v>
      </c>
    </row>
    <row r="522" spans="1:19" ht="18.75" x14ac:dyDescent="0.25">
      <c r="A522" s="13" t="str">
        <f t="shared" si="863"/>
        <v>a</v>
      </c>
      <c r="B522" s="5" t="s">
        <v>2</v>
      </c>
      <c r="C522" s="6" t="s">
        <v>5</v>
      </c>
      <c r="D522" s="37"/>
      <c r="E522" s="37"/>
      <c r="F522" s="37">
        <v>1450000</v>
      </c>
      <c r="G522" s="37">
        <v>1108539</v>
      </c>
      <c r="H522" s="37">
        <v>301419</v>
      </c>
      <c r="I522" s="37">
        <f t="shared" si="864"/>
        <v>1409958</v>
      </c>
      <c r="J522" s="44">
        <f t="shared" si="865"/>
        <v>40042</v>
      </c>
      <c r="K522" s="45">
        <f t="shared" si="866"/>
        <v>0.97238482758620692</v>
      </c>
      <c r="L522" s="42">
        <v>1700000</v>
      </c>
      <c r="M522" s="42">
        <v>1700000</v>
      </c>
      <c r="N522" s="37">
        <v>289307</v>
      </c>
      <c r="O522" s="37">
        <f t="shared" si="877"/>
        <v>1699265</v>
      </c>
      <c r="P522" s="44">
        <f t="shared" si="878"/>
        <v>735</v>
      </c>
      <c r="Q522" s="46">
        <f t="shared" si="867"/>
        <v>0.99956764705882351</v>
      </c>
      <c r="R522" s="18"/>
      <c r="S522" s="12" t="s">
        <v>90</v>
      </c>
    </row>
    <row r="523" spans="1:19" ht="18.75" hidden="1" x14ac:dyDescent="0.25">
      <c r="A523" s="13" t="str">
        <f t="shared" si="863"/>
        <v>b</v>
      </c>
      <c r="B523" s="5" t="s">
        <v>2</v>
      </c>
      <c r="C523" s="6" t="s">
        <v>6</v>
      </c>
      <c r="D523" s="26"/>
      <c r="E523" s="26"/>
      <c r="F523" s="26">
        <v>0</v>
      </c>
      <c r="G523" s="26"/>
      <c r="H523" s="26"/>
      <c r="I523" s="26">
        <f t="shared" si="864"/>
        <v>0</v>
      </c>
      <c r="J523" s="26">
        <f t="shared" si="865"/>
        <v>0</v>
      </c>
      <c r="K523" s="27" t="e">
        <f t="shared" si="866"/>
        <v>#DIV/0!</v>
      </c>
      <c r="L523" s="31">
        <v>0</v>
      </c>
      <c r="M523" s="31">
        <v>0</v>
      </c>
      <c r="N523" s="26"/>
      <c r="O523" s="26">
        <f t="shared" si="877"/>
        <v>0</v>
      </c>
      <c r="P523" s="26">
        <f t="shared" si="878"/>
        <v>0</v>
      </c>
      <c r="Q523" s="29" t="e">
        <f t="shared" si="867"/>
        <v>#DIV/0!</v>
      </c>
      <c r="R523" s="18"/>
      <c r="S523" s="12" t="s">
        <v>90</v>
      </c>
    </row>
    <row r="524" spans="1:19" ht="18.75" hidden="1" x14ac:dyDescent="0.25">
      <c r="A524" s="13" t="str">
        <f t="shared" si="863"/>
        <v>b</v>
      </c>
      <c r="B524" s="5" t="s">
        <v>2</v>
      </c>
      <c r="C524" s="7" t="s">
        <v>7</v>
      </c>
      <c r="D524" s="26"/>
      <c r="E524" s="26"/>
      <c r="F524" s="26">
        <v>0</v>
      </c>
      <c r="G524" s="26"/>
      <c r="H524" s="26"/>
      <c r="I524" s="26">
        <f t="shared" si="864"/>
        <v>0</v>
      </c>
      <c r="J524" s="26">
        <f t="shared" si="865"/>
        <v>0</v>
      </c>
      <c r="K524" s="27" t="e">
        <f t="shared" si="866"/>
        <v>#DIV/0!</v>
      </c>
      <c r="L524" s="31">
        <v>0</v>
      </c>
      <c r="M524" s="31">
        <v>0</v>
      </c>
      <c r="N524" s="26"/>
      <c r="O524" s="26">
        <f t="shared" si="877"/>
        <v>0</v>
      </c>
      <c r="P524" s="26">
        <f t="shared" si="878"/>
        <v>0</v>
      </c>
      <c r="Q524" s="29" t="e">
        <f t="shared" si="867"/>
        <v>#DIV/0!</v>
      </c>
      <c r="R524" s="18"/>
      <c r="S524" s="12" t="s">
        <v>90</v>
      </c>
    </row>
    <row r="525" spans="1:19" ht="18.75" hidden="1" x14ac:dyDescent="0.25">
      <c r="A525" s="13" t="str">
        <f t="shared" si="863"/>
        <v>b</v>
      </c>
      <c r="B525" s="5" t="s">
        <v>2</v>
      </c>
      <c r="C525" s="7" t="s">
        <v>8</v>
      </c>
      <c r="D525" s="26"/>
      <c r="E525" s="26"/>
      <c r="F525" s="26">
        <v>0</v>
      </c>
      <c r="G525" s="26"/>
      <c r="H525" s="26"/>
      <c r="I525" s="26">
        <f t="shared" si="864"/>
        <v>0</v>
      </c>
      <c r="J525" s="26">
        <f t="shared" si="865"/>
        <v>0</v>
      </c>
      <c r="K525" s="27" t="e">
        <f t="shared" si="866"/>
        <v>#DIV/0!</v>
      </c>
      <c r="L525" s="31">
        <v>0</v>
      </c>
      <c r="M525" s="31">
        <v>0</v>
      </c>
      <c r="N525" s="26"/>
      <c r="O525" s="26">
        <f t="shared" si="877"/>
        <v>0</v>
      </c>
      <c r="P525" s="26">
        <f t="shared" si="878"/>
        <v>0</v>
      </c>
      <c r="Q525" s="29" t="e">
        <f t="shared" si="867"/>
        <v>#DIV/0!</v>
      </c>
      <c r="R525" s="18"/>
      <c r="S525" s="12" t="s">
        <v>90</v>
      </c>
    </row>
    <row r="526" spans="1:19" ht="18.75" hidden="1" x14ac:dyDescent="0.25">
      <c r="A526" s="13" t="str">
        <f t="shared" si="863"/>
        <v>b</v>
      </c>
      <c r="B526" s="5" t="s">
        <v>2</v>
      </c>
      <c r="C526" s="7" t="s">
        <v>9</v>
      </c>
      <c r="D526" s="26"/>
      <c r="E526" s="26"/>
      <c r="F526" s="26">
        <v>0</v>
      </c>
      <c r="G526" s="26"/>
      <c r="H526" s="26"/>
      <c r="I526" s="26">
        <f t="shared" si="864"/>
        <v>0</v>
      </c>
      <c r="J526" s="26">
        <f t="shared" si="865"/>
        <v>0</v>
      </c>
      <c r="K526" s="27" t="e">
        <f t="shared" si="866"/>
        <v>#DIV/0!</v>
      </c>
      <c r="L526" s="31">
        <v>0</v>
      </c>
      <c r="M526" s="31">
        <v>0</v>
      </c>
      <c r="N526" s="26"/>
      <c r="O526" s="26">
        <f t="shared" si="877"/>
        <v>0</v>
      </c>
      <c r="P526" s="26">
        <f t="shared" si="878"/>
        <v>0</v>
      </c>
      <c r="Q526" s="29" t="e">
        <f t="shared" si="867"/>
        <v>#DIV/0!</v>
      </c>
      <c r="R526" s="18"/>
      <c r="S526" s="12" t="s">
        <v>90</v>
      </c>
    </row>
    <row r="527" spans="1:19" ht="18.75" hidden="1" x14ac:dyDescent="0.25">
      <c r="A527" s="13" t="str">
        <f t="shared" si="863"/>
        <v>b</v>
      </c>
      <c r="B527" s="5" t="s">
        <v>2</v>
      </c>
      <c r="C527" s="7" t="s">
        <v>10</v>
      </c>
      <c r="D527" s="26"/>
      <c r="E527" s="26"/>
      <c r="F527" s="26">
        <v>0</v>
      </c>
      <c r="G527" s="26"/>
      <c r="H527" s="26"/>
      <c r="I527" s="26">
        <f t="shared" si="864"/>
        <v>0</v>
      </c>
      <c r="J527" s="26">
        <f t="shared" si="865"/>
        <v>0</v>
      </c>
      <c r="K527" s="27" t="e">
        <f t="shared" si="866"/>
        <v>#DIV/0!</v>
      </c>
      <c r="L527" s="31">
        <v>0</v>
      </c>
      <c r="M527" s="31">
        <v>0</v>
      </c>
      <c r="N527" s="26"/>
      <c r="O527" s="26">
        <f t="shared" si="877"/>
        <v>0</v>
      </c>
      <c r="P527" s="26">
        <f t="shared" si="878"/>
        <v>0</v>
      </c>
      <c r="Q527" s="29" t="e">
        <f t="shared" si="867"/>
        <v>#DIV/0!</v>
      </c>
      <c r="R527" s="18"/>
      <c r="S527" s="12" t="s">
        <v>90</v>
      </c>
    </row>
    <row r="528" spans="1:19" ht="18.75" hidden="1" x14ac:dyDescent="0.25">
      <c r="A528" s="13" t="str">
        <f t="shared" si="863"/>
        <v>b</v>
      </c>
      <c r="B528" s="5" t="s">
        <v>2</v>
      </c>
      <c r="C528" s="4" t="s">
        <v>11</v>
      </c>
      <c r="D528" s="25"/>
      <c r="E528" s="25"/>
      <c r="F528" s="25">
        <v>0</v>
      </c>
      <c r="G528" s="25"/>
      <c r="H528" s="25"/>
      <c r="I528" s="26">
        <f t="shared" si="864"/>
        <v>0</v>
      </c>
      <c r="J528" s="26">
        <f t="shared" si="865"/>
        <v>0</v>
      </c>
      <c r="K528" s="27" t="e">
        <f t="shared" si="866"/>
        <v>#DIV/0!</v>
      </c>
      <c r="L528" s="25">
        <v>0</v>
      </c>
      <c r="M528" s="25">
        <v>0</v>
      </c>
      <c r="N528" s="25"/>
      <c r="O528" s="25">
        <f t="shared" si="877"/>
        <v>0</v>
      </c>
      <c r="P528" s="25">
        <f t="shared" si="878"/>
        <v>0</v>
      </c>
      <c r="Q528" s="28" t="e">
        <f t="shared" si="867"/>
        <v>#DIV/0!</v>
      </c>
      <c r="R528" s="17"/>
      <c r="S528" s="12" t="s">
        <v>90</v>
      </c>
    </row>
    <row r="529" spans="1:19" ht="18.75" hidden="1" x14ac:dyDescent="0.25">
      <c r="A529" s="13" t="str">
        <f t="shared" si="863"/>
        <v>b</v>
      </c>
      <c r="B529" s="5" t="s">
        <v>2</v>
      </c>
      <c r="C529" s="4" t="s">
        <v>12</v>
      </c>
      <c r="D529" s="25"/>
      <c r="E529" s="25"/>
      <c r="F529" s="25">
        <v>0</v>
      </c>
      <c r="G529" s="25"/>
      <c r="H529" s="25"/>
      <c r="I529" s="26">
        <f t="shared" si="864"/>
        <v>0</v>
      </c>
      <c r="J529" s="26">
        <f t="shared" si="865"/>
        <v>0</v>
      </c>
      <c r="K529" s="27" t="e">
        <f t="shared" si="866"/>
        <v>#DIV/0!</v>
      </c>
      <c r="L529" s="25">
        <v>0</v>
      </c>
      <c r="M529" s="25">
        <v>0</v>
      </c>
      <c r="N529" s="25"/>
      <c r="O529" s="25">
        <f t="shared" si="877"/>
        <v>0</v>
      </c>
      <c r="P529" s="25">
        <f t="shared" si="878"/>
        <v>0</v>
      </c>
      <c r="Q529" s="28" t="e">
        <f t="shared" si="867"/>
        <v>#DIV/0!</v>
      </c>
      <c r="R529" s="17"/>
      <c r="S529" s="12" t="s">
        <v>90</v>
      </c>
    </row>
    <row r="530" spans="1:19" ht="18.75" hidden="1" x14ac:dyDescent="0.25">
      <c r="A530" s="13" t="str">
        <f t="shared" si="863"/>
        <v>b</v>
      </c>
      <c r="B530" s="5" t="s">
        <v>2</v>
      </c>
      <c r="C530" s="4" t="s">
        <v>13</v>
      </c>
      <c r="D530" s="25"/>
      <c r="E530" s="25"/>
      <c r="F530" s="25">
        <v>0</v>
      </c>
      <c r="G530" s="25"/>
      <c r="H530" s="25"/>
      <c r="I530" s="26">
        <f t="shared" si="864"/>
        <v>0</v>
      </c>
      <c r="J530" s="26">
        <f t="shared" si="865"/>
        <v>0</v>
      </c>
      <c r="K530" s="27" t="e">
        <f t="shared" si="866"/>
        <v>#DIV/0!</v>
      </c>
      <c r="L530" s="25">
        <v>0</v>
      </c>
      <c r="M530" s="25">
        <v>0</v>
      </c>
      <c r="N530" s="25"/>
      <c r="O530" s="25">
        <f t="shared" si="877"/>
        <v>0</v>
      </c>
      <c r="P530" s="25">
        <f t="shared" si="878"/>
        <v>0</v>
      </c>
      <c r="Q530" s="28" t="e">
        <f t="shared" si="867"/>
        <v>#DIV/0!</v>
      </c>
      <c r="R530" s="17"/>
      <c r="S530" s="12" t="s">
        <v>90</v>
      </c>
    </row>
    <row r="531" spans="1:19" ht="31.5" x14ac:dyDescent="0.25">
      <c r="A531" s="13" t="str">
        <f t="shared" si="863"/>
        <v>a</v>
      </c>
      <c r="B531" s="19" t="s">
        <v>146</v>
      </c>
      <c r="C531" s="20" t="s">
        <v>51</v>
      </c>
      <c r="D531" s="37">
        <f t="shared" ref="D531:F531" si="879">D532+D540+D541+D542</f>
        <v>0</v>
      </c>
      <c r="E531" s="37"/>
      <c r="F531" s="37">
        <f t="shared" si="879"/>
        <v>1400000</v>
      </c>
      <c r="G531" s="37">
        <f t="shared" ref="G531:H531" si="880">G532+G540+G541+G542</f>
        <v>762235</v>
      </c>
      <c r="H531" s="37">
        <f t="shared" si="880"/>
        <v>520118</v>
      </c>
      <c r="I531" s="37">
        <f t="shared" si="864"/>
        <v>1282353</v>
      </c>
      <c r="J531" s="44">
        <f t="shared" si="865"/>
        <v>117647</v>
      </c>
      <c r="K531" s="45">
        <f t="shared" si="866"/>
        <v>0.91596642857142863</v>
      </c>
      <c r="L531" s="40">
        <f t="shared" ref="L531:M531" si="881">L532+L540+L541+L542</f>
        <v>1800000</v>
      </c>
      <c r="M531" s="40">
        <f t="shared" si="881"/>
        <v>1800000</v>
      </c>
      <c r="N531" s="37">
        <f t="shared" ref="N531" si="882">N532+N540+N541+N542</f>
        <v>517353</v>
      </c>
      <c r="O531" s="37">
        <f t="shared" ref="O531" si="883">O532+O540+O541+O542</f>
        <v>1799706</v>
      </c>
      <c r="P531" s="44">
        <f t="shared" ref="P531" si="884">P532+P540+P541+P542</f>
        <v>294</v>
      </c>
      <c r="Q531" s="46">
        <f t="shared" si="867"/>
        <v>0.99983666666666671</v>
      </c>
      <c r="R531" s="18"/>
      <c r="S531" s="12" t="s">
        <v>90</v>
      </c>
    </row>
    <row r="532" spans="1:19" ht="18.75" x14ac:dyDescent="0.25">
      <c r="A532" s="13" t="str">
        <f t="shared" si="863"/>
        <v>a</v>
      </c>
      <c r="B532" s="3" t="s">
        <v>2</v>
      </c>
      <c r="C532" s="4" t="s">
        <v>3</v>
      </c>
      <c r="D532" s="41">
        <f t="shared" ref="D532:H532" si="885">D533+D534+D535+D536+D537+D538+D539</f>
        <v>0</v>
      </c>
      <c r="E532" s="41"/>
      <c r="F532" s="41">
        <f t="shared" si="885"/>
        <v>1400000</v>
      </c>
      <c r="G532" s="41">
        <f t="shared" si="885"/>
        <v>762235</v>
      </c>
      <c r="H532" s="41">
        <f t="shared" si="885"/>
        <v>520118</v>
      </c>
      <c r="I532" s="37">
        <f t="shared" si="864"/>
        <v>1282353</v>
      </c>
      <c r="J532" s="44">
        <f t="shared" si="865"/>
        <v>117647</v>
      </c>
      <c r="K532" s="45">
        <f t="shared" si="866"/>
        <v>0.91596642857142863</v>
      </c>
      <c r="L532" s="41">
        <f t="shared" ref="L532:M532" si="886">L533+L534+L535+L536+L537+L538+L539</f>
        <v>1800000</v>
      </c>
      <c r="M532" s="41">
        <f t="shared" si="886"/>
        <v>1800000</v>
      </c>
      <c r="N532" s="41">
        <f t="shared" ref="N532:P532" si="887">N533+N534+N535+N536+N537+N538+N539</f>
        <v>517353</v>
      </c>
      <c r="O532" s="41">
        <f t="shared" si="887"/>
        <v>1799706</v>
      </c>
      <c r="P532" s="47">
        <f t="shared" si="887"/>
        <v>294</v>
      </c>
      <c r="Q532" s="48">
        <f t="shared" si="867"/>
        <v>0.99983666666666671</v>
      </c>
      <c r="R532" s="17"/>
      <c r="S532" s="12" t="s">
        <v>90</v>
      </c>
    </row>
    <row r="533" spans="1:19" ht="18.75" hidden="1" x14ac:dyDescent="0.25">
      <c r="A533" s="13" t="str">
        <f t="shared" si="863"/>
        <v>b</v>
      </c>
      <c r="B533" s="5" t="s">
        <v>2</v>
      </c>
      <c r="C533" s="6" t="s">
        <v>4</v>
      </c>
      <c r="D533" s="26"/>
      <c r="E533" s="26"/>
      <c r="F533" s="26">
        <v>0</v>
      </c>
      <c r="G533" s="26"/>
      <c r="H533" s="26"/>
      <c r="I533" s="26">
        <f t="shared" si="864"/>
        <v>0</v>
      </c>
      <c r="J533" s="26">
        <f t="shared" si="865"/>
        <v>0</v>
      </c>
      <c r="K533" s="27" t="e">
        <f t="shared" si="866"/>
        <v>#DIV/0!</v>
      </c>
      <c r="L533" s="31">
        <v>0</v>
      </c>
      <c r="M533" s="31">
        <v>0</v>
      </c>
      <c r="N533" s="26"/>
      <c r="O533" s="26">
        <f t="shared" ref="O533:O542" si="888">I533+N533</f>
        <v>0</v>
      </c>
      <c r="P533" s="26">
        <f t="shared" ref="P533:P542" si="889">M533-O533</f>
        <v>0</v>
      </c>
      <c r="Q533" s="29" t="e">
        <f t="shared" si="867"/>
        <v>#DIV/0!</v>
      </c>
      <c r="R533" s="18"/>
      <c r="S533" s="12" t="s">
        <v>90</v>
      </c>
    </row>
    <row r="534" spans="1:19" ht="18.75" x14ac:dyDescent="0.25">
      <c r="A534" s="13" t="str">
        <f t="shared" si="863"/>
        <v>a</v>
      </c>
      <c r="B534" s="5" t="s">
        <v>2</v>
      </c>
      <c r="C534" s="6" t="s">
        <v>5</v>
      </c>
      <c r="D534" s="37"/>
      <c r="E534" s="37"/>
      <c r="F534" s="37">
        <v>1400000</v>
      </c>
      <c r="G534" s="37">
        <v>762235</v>
      </c>
      <c r="H534" s="37">
        <v>520118</v>
      </c>
      <c r="I534" s="37">
        <f t="shared" si="864"/>
        <v>1282353</v>
      </c>
      <c r="J534" s="44">
        <f t="shared" si="865"/>
        <v>117647</v>
      </c>
      <c r="K534" s="45">
        <f t="shared" si="866"/>
        <v>0.91596642857142863</v>
      </c>
      <c r="L534" s="42">
        <v>1800000</v>
      </c>
      <c r="M534" s="42">
        <v>1800000</v>
      </c>
      <c r="N534" s="37">
        <v>517353</v>
      </c>
      <c r="O534" s="37">
        <f t="shared" si="888"/>
        <v>1799706</v>
      </c>
      <c r="P534" s="44">
        <f t="shared" si="889"/>
        <v>294</v>
      </c>
      <c r="Q534" s="46">
        <f t="shared" si="867"/>
        <v>0.99983666666666671</v>
      </c>
      <c r="R534" s="18"/>
      <c r="S534" s="12" t="s">
        <v>90</v>
      </c>
    </row>
    <row r="535" spans="1:19" ht="18.75" hidden="1" x14ac:dyDescent="0.25">
      <c r="A535" s="13" t="str">
        <f t="shared" si="863"/>
        <v>b</v>
      </c>
      <c r="B535" s="5" t="s">
        <v>2</v>
      </c>
      <c r="C535" s="6" t="s">
        <v>6</v>
      </c>
      <c r="D535" s="26"/>
      <c r="E535" s="26"/>
      <c r="F535" s="26">
        <v>0</v>
      </c>
      <c r="G535" s="26"/>
      <c r="H535" s="26"/>
      <c r="I535" s="26">
        <f t="shared" si="864"/>
        <v>0</v>
      </c>
      <c r="J535" s="26">
        <f t="shared" si="865"/>
        <v>0</v>
      </c>
      <c r="K535" s="27" t="e">
        <f t="shared" si="866"/>
        <v>#DIV/0!</v>
      </c>
      <c r="L535" s="31">
        <v>0</v>
      </c>
      <c r="M535" s="31">
        <v>0</v>
      </c>
      <c r="N535" s="26"/>
      <c r="O535" s="26">
        <f t="shared" si="888"/>
        <v>0</v>
      </c>
      <c r="P535" s="26">
        <f t="shared" si="889"/>
        <v>0</v>
      </c>
      <c r="Q535" s="29" t="e">
        <f t="shared" si="867"/>
        <v>#DIV/0!</v>
      </c>
      <c r="R535" s="18"/>
      <c r="S535" s="12" t="s">
        <v>90</v>
      </c>
    </row>
    <row r="536" spans="1:19" ht="18.75" hidden="1" x14ac:dyDescent="0.25">
      <c r="A536" s="13" t="str">
        <f t="shared" si="863"/>
        <v>b</v>
      </c>
      <c r="B536" s="5" t="s">
        <v>2</v>
      </c>
      <c r="C536" s="7" t="s">
        <v>7</v>
      </c>
      <c r="D536" s="26"/>
      <c r="E536" s="26"/>
      <c r="F536" s="26">
        <v>0</v>
      </c>
      <c r="G536" s="26"/>
      <c r="H536" s="26"/>
      <c r="I536" s="26">
        <f t="shared" si="864"/>
        <v>0</v>
      </c>
      <c r="J536" s="26">
        <f t="shared" si="865"/>
        <v>0</v>
      </c>
      <c r="K536" s="27" t="e">
        <f t="shared" si="866"/>
        <v>#DIV/0!</v>
      </c>
      <c r="L536" s="31">
        <v>0</v>
      </c>
      <c r="M536" s="31">
        <v>0</v>
      </c>
      <c r="N536" s="26"/>
      <c r="O536" s="26">
        <f t="shared" si="888"/>
        <v>0</v>
      </c>
      <c r="P536" s="26">
        <f t="shared" si="889"/>
        <v>0</v>
      </c>
      <c r="Q536" s="29" t="e">
        <f t="shared" si="867"/>
        <v>#DIV/0!</v>
      </c>
      <c r="R536" s="18"/>
      <c r="S536" s="12" t="s">
        <v>90</v>
      </c>
    </row>
    <row r="537" spans="1:19" ht="18.75" hidden="1" x14ac:dyDescent="0.25">
      <c r="A537" s="13" t="str">
        <f t="shared" si="863"/>
        <v>b</v>
      </c>
      <c r="B537" s="5" t="s">
        <v>2</v>
      </c>
      <c r="C537" s="7" t="s">
        <v>8</v>
      </c>
      <c r="D537" s="26"/>
      <c r="E537" s="26"/>
      <c r="F537" s="26">
        <v>0</v>
      </c>
      <c r="G537" s="26"/>
      <c r="H537" s="26"/>
      <c r="I537" s="26">
        <f t="shared" si="864"/>
        <v>0</v>
      </c>
      <c r="J537" s="26">
        <f t="shared" si="865"/>
        <v>0</v>
      </c>
      <c r="K537" s="27" t="e">
        <f t="shared" si="866"/>
        <v>#DIV/0!</v>
      </c>
      <c r="L537" s="31">
        <v>0</v>
      </c>
      <c r="M537" s="31">
        <v>0</v>
      </c>
      <c r="N537" s="26"/>
      <c r="O537" s="26">
        <f t="shared" si="888"/>
        <v>0</v>
      </c>
      <c r="P537" s="26">
        <f t="shared" si="889"/>
        <v>0</v>
      </c>
      <c r="Q537" s="29" t="e">
        <f t="shared" si="867"/>
        <v>#DIV/0!</v>
      </c>
      <c r="R537" s="18"/>
      <c r="S537" s="12" t="s">
        <v>90</v>
      </c>
    </row>
    <row r="538" spans="1:19" ht="18.75" hidden="1" x14ac:dyDescent="0.25">
      <c r="A538" s="13" t="str">
        <f t="shared" si="863"/>
        <v>b</v>
      </c>
      <c r="B538" s="5" t="s">
        <v>2</v>
      </c>
      <c r="C538" s="7" t="s">
        <v>9</v>
      </c>
      <c r="D538" s="26"/>
      <c r="E538" s="26"/>
      <c r="F538" s="26">
        <v>0</v>
      </c>
      <c r="G538" s="26"/>
      <c r="H538" s="26"/>
      <c r="I538" s="26">
        <f t="shared" si="864"/>
        <v>0</v>
      </c>
      <c r="J538" s="26">
        <f t="shared" si="865"/>
        <v>0</v>
      </c>
      <c r="K538" s="27" t="e">
        <f t="shared" si="866"/>
        <v>#DIV/0!</v>
      </c>
      <c r="L538" s="31">
        <v>0</v>
      </c>
      <c r="M538" s="31">
        <v>0</v>
      </c>
      <c r="N538" s="26"/>
      <c r="O538" s="26">
        <f t="shared" si="888"/>
        <v>0</v>
      </c>
      <c r="P538" s="26">
        <f t="shared" si="889"/>
        <v>0</v>
      </c>
      <c r="Q538" s="29" t="e">
        <f t="shared" si="867"/>
        <v>#DIV/0!</v>
      </c>
      <c r="R538" s="18"/>
      <c r="S538" s="12" t="s">
        <v>90</v>
      </c>
    </row>
    <row r="539" spans="1:19" ht="18.75" hidden="1" x14ac:dyDescent="0.25">
      <c r="A539" s="13" t="str">
        <f t="shared" si="863"/>
        <v>b</v>
      </c>
      <c r="B539" s="5" t="s">
        <v>2</v>
      </c>
      <c r="C539" s="7" t="s">
        <v>10</v>
      </c>
      <c r="D539" s="26"/>
      <c r="E539" s="26"/>
      <c r="F539" s="26">
        <v>0</v>
      </c>
      <c r="G539" s="26"/>
      <c r="H539" s="26"/>
      <c r="I539" s="26">
        <f t="shared" si="864"/>
        <v>0</v>
      </c>
      <c r="J539" s="26">
        <f t="shared" si="865"/>
        <v>0</v>
      </c>
      <c r="K539" s="27" t="e">
        <f t="shared" si="866"/>
        <v>#DIV/0!</v>
      </c>
      <c r="L539" s="31">
        <v>0</v>
      </c>
      <c r="M539" s="31">
        <v>0</v>
      </c>
      <c r="N539" s="26"/>
      <c r="O539" s="26">
        <f t="shared" si="888"/>
        <v>0</v>
      </c>
      <c r="P539" s="26">
        <f t="shared" si="889"/>
        <v>0</v>
      </c>
      <c r="Q539" s="29" t="e">
        <f t="shared" si="867"/>
        <v>#DIV/0!</v>
      </c>
      <c r="R539" s="18"/>
      <c r="S539" s="12" t="s">
        <v>90</v>
      </c>
    </row>
    <row r="540" spans="1:19" ht="18.75" hidden="1" x14ac:dyDescent="0.25">
      <c r="A540" s="13" t="str">
        <f t="shared" si="863"/>
        <v>b</v>
      </c>
      <c r="B540" s="5" t="s">
        <v>2</v>
      </c>
      <c r="C540" s="4" t="s">
        <v>11</v>
      </c>
      <c r="D540" s="25"/>
      <c r="E540" s="25"/>
      <c r="F540" s="25">
        <v>0</v>
      </c>
      <c r="G540" s="25"/>
      <c r="H540" s="25"/>
      <c r="I540" s="26">
        <f t="shared" si="864"/>
        <v>0</v>
      </c>
      <c r="J540" s="26">
        <f t="shared" si="865"/>
        <v>0</v>
      </c>
      <c r="K540" s="27" t="e">
        <f t="shared" si="866"/>
        <v>#DIV/0!</v>
      </c>
      <c r="L540" s="25">
        <v>0</v>
      </c>
      <c r="M540" s="25">
        <v>0</v>
      </c>
      <c r="N540" s="25"/>
      <c r="O540" s="25">
        <f t="shared" si="888"/>
        <v>0</v>
      </c>
      <c r="P540" s="25">
        <f t="shared" si="889"/>
        <v>0</v>
      </c>
      <c r="Q540" s="28" t="e">
        <f t="shared" si="867"/>
        <v>#DIV/0!</v>
      </c>
      <c r="R540" s="17"/>
      <c r="S540" s="12" t="s">
        <v>90</v>
      </c>
    </row>
    <row r="541" spans="1:19" ht="18.75" hidden="1" x14ac:dyDescent="0.25">
      <c r="A541" s="13" t="str">
        <f t="shared" si="863"/>
        <v>b</v>
      </c>
      <c r="B541" s="5" t="s">
        <v>2</v>
      </c>
      <c r="C541" s="4" t="s">
        <v>12</v>
      </c>
      <c r="D541" s="25"/>
      <c r="E541" s="25"/>
      <c r="F541" s="25">
        <v>0</v>
      </c>
      <c r="G541" s="25"/>
      <c r="H541" s="25"/>
      <c r="I541" s="26">
        <f t="shared" si="864"/>
        <v>0</v>
      </c>
      <c r="J541" s="26">
        <f t="shared" si="865"/>
        <v>0</v>
      </c>
      <c r="K541" s="27" t="e">
        <f t="shared" si="866"/>
        <v>#DIV/0!</v>
      </c>
      <c r="L541" s="25">
        <v>0</v>
      </c>
      <c r="M541" s="25">
        <v>0</v>
      </c>
      <c r="N541" s="25"/>
      <c r="O541" s="25">
        <f t="shared" si="888"/>
        <v>0</v>
      </c>
      <c r="P541" s="25">
        <f t="shared" si="889"/>
        <v>0</v>
      </c>
      <c r="Q541" s="28" t="e">
        <f t="shared" si="867"/>
        <v>#DIV/0!</v>
      </c>
      <c r="R541" s="17"/>
      <c r="S541" s="12" t="s">
        <v>90</v>
      </c>
    </row>
    <row r="542" spans="1:19" ht="18.75" hidden="1" x14ac:dyDescent="0.25">
      <c r="A542" s="13" t="str">
        <f t="shared" si="863"/>
        <v>b</v>
      </c>
      <c r="B542" s="5" t="s">
        <v>2</v>
      </c>
      <c r="C542" s="4" t="s">
        <v>13</v>
      </c>
      <c r="D542" s="25"/>
      <c r="E542" s="25"/>
      <c r="F542" s="25">
        <v>0</v>
      </c>
      <c r="G542" s="25"/>
      <c r="H542" s="25"/>
      <c r="I542" s="26">
        <f t="shared" si="864"/>
        <v>0</v>
      </c>
      <c r="J542" s="26">
        <f t="shared" si="865"/>
        <v>0</v>
      </c>
      <c r="K542" s="27" t="e">
        <f t="shared" si="866"/>
        <v>#DIV/0!</v>
      </c>
      <c r="L542" s="25">
        <v>0</v>
      </c>
      <c r="M542" s="25">
        <v>0</v>
      </c>
      <c r="N542" s="25"/>
      <c r="O542" s="25">
        <f t="shared" si="888"/>
        <v>0</v>
      </c>
      <c r="P542" s="25">
        <f t="shared" si="889"/>
        <v>0</v>
      </c>
      <c r="Q542" s="28" t="e">
        <f t="shared" si="867"/>
        <v>#DIV/0!</v>
      </c>
      <c r="R542" s="17"/>
      <c r="S542" s="12" t="s">
        <v>90</v>
      </c>
    </row>
    <row r="543" spans="1:19" ht="72" x14ac:dyDescent="0.25">
      <c r="A543" s="13" t="str">
        <f t="shared" si="863"/>
        <v>a</v>
      </c>
      <c r="B543" s="19" t="s">
        <v>147</v>
      </c>
      <c r="C543" s="20" t="s">
        <v>148</v>
      </c>
      <c r="D543" s="37">
        <f t="shared" ref="D543:F543" si="890">D544+D552+D553+D554</f>
        <v>0</v>
      </c>
      <c r="E543" s="37"/>
      <c r="F543" s="37">
        <f t="shared" si="890"/>
        <v>180000</v>
      </c>
      <c r="G543" s="37">
        <f t="shared" ref="G543:H543" si="891">G544+G552+G553+G554</f>
        <v>116101</v>
      </c>
      <c r="H543" s="37">
        <f t="shared" si="891"/>
        <v>59600</v>
      </c>
      <c r="I543" s="37">
        <f t="shared" si="864"/>
        <v>175701</v>
      </c>
      <c r="J543" s="44">
        <f t="shared" si="865"/>
        <v>4299</v>
      </c>
      <c r="K543" s="45">
        <f t="shared" si="866"/>
        <v>0.97611666666666663</v>
      </c>
      <c r="L543" s="40">
        <f t="shared" ref="L543:M543" si="892">L544+L552+L553+L554</f>
        <v>260000</v>
      </c>
      <c r="M543" s="40">
        <f t="shared" si="892"/>
        <v>238000</v>
      </c>
      <c r="N543" s="37">
        <f t="shared" ref="N543" si="893">N544+N552+N553+N554</f>
        <v>61899</v>
      </c>
      <c r="O543" s="37">
        <f t="shared" ref="O543" si="894">O544+O552+O553+O554</f>
        <v>237600</v>
      </c>
      <c r="P543" s="44">
        <f t="shared" ref="P543" si="895">P544+P552+P553+P554</f>
        <v>400</v>
      </c>
      <c r="Q543" s="46">
        <f t="shared" si="867"/>
        <v>0.99831932773109244</v>
      </c>
      <c r="R543" s="18"/>
      <c r="S543" s="12" t="s">
        <v>90</v>
      </c>
    </row>
    <row r="544" spans="1:19" ht="18.75" x14ac:dyDescent="0.25">
      <c r="A544" s="13" t="str">
        <f t="shared" si="863"/>
        <v>a</v>
      </c>
      <c r="B544" s="3" t="s">
        <v>2</v>
      </c>
      <c r="C544" s="4" t="s">
        <v>3</v>
      </c>
      <c r="D544" s="41">
        <f t="shared" ref="D544:H544" si="896">D545+D546+D547+D548+D549+D550+D551</f>
        <v>0</v>
      </c>
      <c r="E544" s="41"/>
      <c r="F544" s="41">
        <f t="shared" si="896"/>
        <v>180000</v>
      </c>
      <c r="G544" s="41">
        <f t="shared" si="896"/>
        <v>116101</v>
      </c>
      <c r="H544" s="41">
        <f t="shared" si="896"/>
        <v>59600</v>
      </c>
      <c r="I544" s="37">
        <f t="shared" si="864"/>
        <v>175701</v>
      </c>
      <c r="J544" s="44">
        <f t="shared" si="865"/>
        <v>4299</v>
      </c>
      <c r="K544" s="45">
        <f t="shared" si="866"/>
        <v>0.97611666666666663</v>
      </c>
      <c r="L544" s="41">
        <f t="shared" ref="L544:M544" si="897">L545+L546+L547+L548+L549+L550+L551</f>
        <v>260000</v>
      </c>
      <c r="M544" s="41">
        <f t="shared" si="897"/>
        <v>238000</v>
      </c>
      <c r="N544" s="41">
        <f t="shared" ref="N544:P544" si="898">N545+N546+N547+N548+N549+N550+N551</f>
        <v>61899</v>
      </c>
      <c r="O544" s="41">
        <f t="shared" si="898"/>
        <v>237600</v>
      </c>
      <c r="P544" s="47">
        <f t="shared" si="898"/>
        <v>400</v>
      </c>
      <c r="Q544" s="48">
        <f t="shared" si="867"/>
        <v>0.99831932773109244</v>
      </c>
      <c r="R544" s="17"/>
      <c r="S544" s="12" t="s">
        <v>90</v>
      </c>
    </row>
    <row r="545" spans="1:19" ht="18.75" hidden="1" x14ac:dyDescent="0.25">
      <c r="A545" s="13" t="str">
        <f t="shared" si="863"/>
        <v>b</v>
      </c>
      <c r="B545" s="5" t="s">
        <v>2</v>
      </c>
      <c r="C545" s="6" t="s">
        <v>4</v>
      </c>
      <c r="D545" s="26"/>
      <c r="E545" s="26"/>
      <c r="F545" s="26">
        <v>0</v>
      </c>
      <c r="G545" s="26"/>
      <c r="H545" s="26"/>
      <c r="I545" s="26">
        <f t="shared" si="864"/>
        <v>0</v>
      </c>
      <c r="J545" s="26">
        <f t="shared" si="865"/>
        <v>0</v>
      </c>
      <c r="K545" s="27" t="e">
        <f t="shared" si="866"/>
        <v>#DIV/0!</v>
      </c>
      <c r="L545" s="31">
        <v>0</v>
      </c>
      <c r="M545" s="31">
        <v>0</v>
      </c>
      <c r="N545" s="26"/>
      <c r="O545" s="26">
        <f t="shared" ref="O545:O554" si="899">I545+N545</f>
        <v>0</v>
      </c>
      <c r="P545" s="26">
        <f t="shared" ref="P545:P554" si="900">M545-O545</f>
        <v>0</v>
      </c>
      <c r="Q545" s="29" t="e">
        <f t="shared" si="867"/>
        <v>#DIV/0!</v>
      </c>
      <c r="R545" s="18"/>
      <c r="S545" s="12" t="s">
        <v>90</v>
      </c>
    </row>
    <row r="546" spans="1:19" ht="18.75" x14ac:dyDescent="0.25">
      <c r="A546" s="13" t="str">
        <f t="shared" si="863"/>
        <v>a</v>
      </c>
      <c r="B546" s="5" t="s">
        <v>2</v>
      </c>
      <c r="C546" s="6" t="s">
        <v>5</v>
      </c>
      <c r="D546" s="37"/>
      <c r="E546" s="37"/>
      <c r="F546" s="37">
        <v>180000</v>
      </c>
      <c r="G546" s="37">
        <v>116101</v>
      </c>
      <c r="H546" s="37">
        <v>59600</v>
      </c>
      <c r="I546" s="37">
        <f t="shared" si="864"/>
        <v>175701</v>
      </c>
      <c r="J546" s="44">
        <f t="shared" si="865"/>
        <v>4299</v>
      </c>
      <c r="K546" s="45">
        <f t="shared" si="866"/>
        <v>0.97611666666666663</v>
      </c>
      <c r="L546" s="42">
        <v>260000</v>
      </c>
      <c r="M546" s="42">
        <v>238000</v>
      </c>
      <c r="N546" s="37">
        <v>61899</v>
      </c>
      <c r="O546" s="37">
        <f t="shared" si="899"/>
        <v>237600</v>
      </c>
      <c r="P546" s="44">
        <f t="shared" si="900"/>
        <v>400</v>
      </c>
      <c r="Q546" s="46">
        <f t="shared" si="867"/>
        <v>0.99831932773109244</v>
      </c>
      <c r="R546" s="18"/>
      <c r="S546" s="12" t="s">
        <v>90</v>
      </c>
    </row>
    <row r="547" spans="1:19" ht="18.75" hidden="1" x14ac:dyDescent="0.25">
      <c r="A547" s="13" t="str">
        <f t="shared" si="863"/>
        <v>b</v>
      </c>
      <c r="B547" s="5" t="s">
        <v>2</v>
      </c>
      <c r="C547" s="6" t="s">
        <v>6</v>
      </c>
      <c r="D547" s="26"/>
      <c r="E547" s="26"/>
      <c r="F547" s="26">
        <v>0</v>
      </c>
      <c r="G547" s="26"/>
      <c r="H547" s="26"/>
      <c r="I547" s="26">
        <f t="shared" si="864"/>
        <v>0</v>
      </c>
      <c r="J547" s="26">
        <f t="shared" si="865"/>
        <v>0</v>
      </c>
      <c r="K547" s="27" t="e">
        <f t="shared" si="866"/>
        <v>#DIV/0!</v>
      </c>
      <c r="L547" s="31">
        <v>0</v>
      </c>
      <c r="M547" s="31">
        <v>0</v>
      </c>
      <c r="N547" s="26"/>
      <c r="O547" s="26">
        <f t="shared" si="899"/>
        <v>0</v>
      </c>
      <c r="P547" s="26">
        <f t="shared" si="900"/>
        <v>0</v>
      </c>
      <c r="Q547" s="29" t="e">
        <f t="shared" si="867"/>
        <v>#DIV/0!</v>
      </c>
      <c r="R547" s="18"/>
      <c r="S547" s="12" t="s">
        <v>90</v>
      </c>
    </row>
    <row r="548" spans="1:19" ht="18.75" hidden="1" x14ac:dyDescent="0.25">
      <c r="A548" s="13" t="str">
        <f t="shared" si="863"/>
        <v>b</v>
      </c>
      <c r="B548" s="5" t="s">
        <v>2</v>
      </c>
      <c r="C548" s="7" t="s">
        <v>7</v>
      </c>
      <c r="D548" s="26"/>
      <c r="E548" s="26"/>
      <c r="F548" s="26">
        <v>0</v>
      </c>
      <c r="G548" s="26"/>
      <c r="H548" s="26"/>
      <c r="I548" s="26">
        <f t="shared" si="864"/>
        <v>0</v>
      </c>
      <c r="J548" s="26">
        <f t="shared" si="865"/>
        <v>0</v>
      </c>
      <c r="K548" s="27" t="e">
        <f t="shared" si="866"/>
        <v>#DIV/0!</v>
      </c>
      <c r="L548" s="31">
        <v>0</v>
      </c>
      <c r="M548" s="31">
        <v>0</v>
      </c>
      <c r="N548" s="26"/>
      <c r="O548" s="26">
        <f t="shared" si="899"/>
        <v>0</v>
      </c>
      <c r="P548" s="26">
        <f t="shared" si="900"/>
        <v>0</v>
      </c>
      <c r="Q548" s="29" t="e">
        <f t="shared" si="867"/>
        <v>#DIV/0!</v>
      </c>
      <c r="R548" s="18"/>
      <c r="S548" s="12" t="s">
        <v>90</v>
      </c>
    </row>
    <row r="549" spans="1:19" ht="18.75" hidden="1" x14ac:dyDescent="0.25">
      <c r="A549" s="13" t="str">
        <f t="shared" si="863"/>
        <v>b</v>
      </c>
      <c r="B549" s="5" t="s">
        <v>2</v>
      </c>
      <c r="C549" s="7" t="s">
        <v>8</v>
      </c>
      <c r="D549" s="26"/>
      <c r="E549" s="26"/>
      <c r="F549" s="26">
        <v>0</v>
      </c>
      <c r="G549" s="26"/>
      <c r="H549" s="26"/>
      <c r="I549" s="26">
        <f t="shared" si="864"/>
        <v>0</v>
      </c>
      <c r="J549" s="26">
        <f t="shared" si="865"/>
        <v>0</v>
      </c>
      <c r="K549" s="27" t="e">
        <f t="shared" si="866"/>
        <v>#DIV/0!</v>
      </c>
      <c r="L549" s="31">
        <v>0</v>
      </c>
      <c r="M549" s="31">
        <v>0</v>
      </c>
      <c r="N549" s="26"/>
      <c r="O549" s="26">
        <f t="shared" si="899"/>
        <v>0</v>
      </c>
      <c r="P549" s="26">
        <f t="shared" si="900"/>
        <v>0</v>
      </c>
      <c r="Q549" s="29" t="e">
        <f t="shared" si="867"/>
        <v>#DIV/0!</v>
      </c>
      <c r="R549" s="18"/>
      <c r="S549" s="12" t="s">
        <v>90</v>
      </c>
    </row>
    <row r="550" spans="1:19" ht="18.75" hidden="1" x14ac:dyDescent="0.25">
      <c r="A550" s="13" t="str">
        <f t="shared" si="863"/>
        <v>b</v>
      </c>
      <c r="B550" s="5" t="s">
        <v>2</v>
      </c>
      <c r="C550" s="7" t="s">
        <v>9</v>
      </c>
      <c r="D550" s="26"/>
      <c r="E550" s="26"/>
      <c r="F550" s="26">
        <v>0</v>
      </c>
      <c r="G550" s="26"/>
      <c r="H550" s="26"/>
      <c r="I550" s="26">
        <f t="shared" si="864"/>
        <v>0</v>
      </c>
      <c r="J550" s="26">
        <f t="shared" si="865"/>
        <v>0</v>
      </c>
      <c r="K550" s="27" t="e">
        <f t="shared" si="866"/>
        <v>#DIV/0!</v>
      </c>
      <c r="L550" s="31">
        <v>0</v>
      </c>
      <c r="M550" s="31">
        <v>0</v>
      </c>
      <c r="N550" s="26"/>
      <c r="O550" s="26">
        <f t="shared" si="899"/>
        <v>0</v>
      </c>
      <c r="P550" s="26">
        <f t="shared" si="900"/>
        <v>0</v>
      </c>
      <c r="Q550" s="29" t="e">
        <f t="shared" si="867"/>
        <v>#DIV/0!</v>
      </c>
      <c r="R550" s="18"/>
      <c r="S550" s="12" t="s">
        <v>90</v>
      </c>
    </row>
    <row r="551" spans="1:19" ht="18.75" hidden="1" x14ac:dyDescent="0.25">
      <c r="A551" s="13" t="str">
        <f t="shared" si="863"/>
        <v>b</v>
      </c>
      <c r="B551" s="5" t="s">
        <v>2</v>
      </c>
      <c r="C551" s="7" t="s">
        <v>10</v>
      </c>
      <c r="D551" s="26"/>
      <c r="E551" s="26"/>
      <c r="F551" s="26">
        <v>0</v>
      </c>
      <c r="G551" s="26"/>
      <c r="H551" s="26"/>
      <c r="I551" s="26">
        <f t="shared" si="864"/>
        <v>0</v>
      </c>
      <c r="J551" s="26">
        <f t="shared" si="865"/>
        <v>0</v>
      </c>
      <c r="K551" s="27" t="e">
        <f t="shared" si="866"/>
        <v>#DIV/0!</v>
      </c>
      <c r="L551" s="31">
        <v>0</v>
      </c>
      <c r="M551" s="31">
        <v>0</v>
      </c>
      <c r="N551" s="26"/>
      <c r="O551" s="26">
        <f t="shared" si="899"/>
        <v>0</v>
      </c>
      <c r="P551" s="26">
        <f t="shared" si="900"/>
        <v>0</v>
      </c>
      <c r="Q551" s="29" t="e">
        <f t="shared" si="867"/>
        <v>#DIV/0!</v>
      </c>
      <c r="R551" s="18"/>
      <c r="S551" s="12" t="s">
        <v>90</v>
      </c>
    </row>
    <row r="552" spans="1:19" ht="18.75" hidden="1" x14ac:dyDescent="0.25">
      <c r="A552" s="13" t="str">
        <f t="shared" si="863"/>
        <v>b</v>
      </c>
      <c r="B552" s="5" t="s">
        <v>2</v>
      </c>
      <c r="C552" s="4" t="s">
        <v>11</v>
      </c>
      <c r="D552" s="25"/>
      <c r="E552" s="25"/>
      <c r="F552" s="25">
        <v>0</v>
      </c>
      <c r="G552" s="25"/>
      <c r="H552" s="25"/>
      <c r="I552" s="26">
        <f t="shared" si="864"/>
        <v>0</v>
      </c>
      <c r="J552" s="26">
        <f t="shared" si="865"/>
        <v>0</v>
      </c>
      <c r="K552" s="27" t="e">
        <f t="shared" si="866"/>
        <v>#DIV/0!</v>
      </c>
      <c r="L552" s="25">
        <v>0</v>
      </c>
      <c r="M552" s="25">
        <v>0</v>
      </c>
      <c r="N552" s="25"/>
      <c r="O552" s="25">
        <f t="shared" si="899"/>
        <v>0</v>
      </c>
      <c r="P552" s="25">
        <f t="shared" si="900"/>
        <v>0</v>
      </c>
      <c r="Q552" s="28" t="e">
        <f t="shared" si="867"/>
        <v>#DIV/0!</v>
      </c>
      <c r="R552" s="17"/>
      <c r="S552" s="12" t="s">
        <v>90</v>
      </c>
    </row>
    <row r="553" spans="1:19" ht="18.75" hidden="1" x14ac:dyDescent="0.25">
      <c r="A553" s="13" t="str">
        <f t="shared" si="863"/>
        <v>b</v>
      </c>
      <c r="B553" s="5" t="s">
        <v>2</v>
      </c>
      <c r="C553" s="4" t="s">
        <v>12</v>
      </c>
      <c r="D553" s="25"/>
      <c r="E553" s="25"/>
      <c r="F553" s="25">
        <v>0</v>
      </c>
      <c r="G553" s="25"/>
      <c r="H553" s="25"/>
      <c r="I553" s="26">
        <f t="shared" si="864"/>
        <v>0</v>
      </c>
      <c r="J553" s="26">
        <f t="shared" si="865"/>
        <v>0</v>
      </c>
      <c r="K553" s="27" t="e">
        <f t="shared" si="866"/>
        <v>#DIV/0!</v>
      </c>
      <c r="L553" s="25">
        <v>0</v>
      </c>
      <c r="M553" s="25">
        <v>0</v>
      </c>
      <c r="N553" s="25"/>
      <c r="O553" s="25">
        <f t="shared" si="899"/>
        <v>0</v>
      </c>
      <c r="P553" s="25">
        <f t="shared" si="900"/>
        <v>0</v>
      </c>
      <c r="Q553" s="28" t="e">
        <f t="shared" si="867"/>
        <v>#DIV/0!</v>
      </c>
      <c r="R553" s="17"/>
      <c r="S553" s="12" t="s">
        <v>90</v>
      </c>
    </row>
    <row r="554" spans="1:19" ht="18.75" hidden="1" x14ac:dyDescent="0.25">
      <c r="A554" s="13" t="str">
        <f t="shared" si="863"/>
        <v>b</v>
      </c>
      <c r="B554" s="5" t="s">
        <v>2</v>
      </c>
      <c r="C554" s="4" t="s">
        <v>13</v>
      </c>
      <c r="D554" s="25"/>
      <c r="E554" s="25"/>
      <c r="F554" s="25">
        <v>0</v>
      </c>
      <c r="G554" s="25"/>
      <c r="H554" s="25"/>
      <c r="I554" s="26">
        <f t="shared" si="864"/>
        <v>0</v>
      </c>
      <c r="J554" s="26">
        <f t="shared" si="865"/>
        <v>0</v>
      </c>
      <c r="K554" s="27" t="e">
        <f t="shared" si="866"/>
        <v>#DIV/0!</v>
      </c>
      <c r="L554" s="25">
        <v>0</v>
      </c>
      <c r="M554" s="25">
        <v>0</v>
      </c>
      <c r="N554" s="25"/>
      <c r="O554" s="25">
        <f t="shared" si="899"/>
        <v>0</v>
      </c>
      <c r="P554" s="25">
        <f t="shared" si="900"/>
        <v>0</v>
      </c>
      <c r="Q554" s="28" t="e">
        <f t="shared" si="867"/>
        <v>#DIV/0!</v>
      </c>
      <c r="R554" s="17"/>
      <c r="S554" s="12" t="s">
        <v>90</v>
      </c>
    </row>
    <row r="555" spans="1:19" ht="18.75" x14ac:dyDescent="0.25">
      <c r="A555" s="13" t="str">
        <f t="shared" si="863"/>
        <v>a</v>
      </c>
      <c r="B555" s="19" t="s">
        <v>149</v>
      </c>
      <c r="C555" s="20" t="s">
        <v>52</v>
      </c>
      <c r="D555" s="26">
        <f t="shared" ref="D555:H555" si="901">D556+D564+D565+D566</f>
        <v>0</v>
      </c>
      <c r="E555" s="26">
        <f t="shared" ref="E555" si="902">E556+E564+E565+E566</f>
        <v>2689</v>
      </c>
      <c r="F555" s="26">
        <f t="shared" si="901"/>
        <v>11364300</v>
      </c>
      <c r="G555" s="26">
        <f t="shared" si="901"/>
        <v>6674164</v>
      </c>
      <c r="H555" s="26">
        <f t="shared" si="901"/>
        <v>3593413</v>
      </c>
      <c r="I555" s="26">
        <f t="shared" si="864"/>
        <v>10267577</v>
      </c>
      <c r="J555" s="56">
        <f t="shared" si="865"/>
        <v>1096723</v>
      </c>
      <c r="K555" s="57">
        <f t="shared" si="866"/>
        <v>0.90349401194970214</v>
      </c>
      <c r="L555" s="26">
        <f t="shared" ref="L555:N555" si="903">L556+L564+L565+L566</f>
        <v>15670000</v>
      </c>
      <c r="M555" s="26">
        <f t="shared" si="903"/>
        <v>15670000</v>
      </c>
      <c r="N555" s="26">
        <f t="shared" si="903"/>
        <v>3798178</v>
      </c>
      <c r="O555" s="26">
        <f t="shared" ref="O555" si="904">O556+O564+O565+O566</f>
        <v>14065755</v>
      </c>
      <c r="P555" s="56">
        <f t="shared" ref="P555" si="905">P556+P564+P565+P566</f>
        <v>1604245</v>
      </c>
      <c r="Q555" s="60">
        <f t="shared" si="867"/>
        <v>0.89762316528398212</v>
      </c>
      <c r="R555" s="18"/>
    </row>
    <row r="556" spans="1:19" ht="18.75" x14ac:dyDescent="0.25">
      <c r="A556" s="13" t="str">
        <f t="shared" si="863"/>
        <v>a</v>
      </c>
      <c r="B556" s="3" t="s">
        <v>2</v>
      </c>
      <c r="C556" s="4" t="s">
        <v>3</v>
      </c>
      <c r="D556" s="25">
        <f t="shared" ref="D556:E556" si="906">D557+D558+D559+D560+D561+D562+D563</f>
        <v>0</v>
      </c>
      <c r="E556" s="25">
        <f t="shared" si="906"/>
        <v>2689</v>
      </c>
      <c r="F556" s="25">
        <f t="shared" ref="F556" si="907">F557+F558+F559+F560+F561+F562+F563</f>
        <v>11364300</v>
      </c>
      <c r="G556" s="25">
        <f t="shared" ref="G556:H556" si="908">G557+G558+G559+G560+G561+G562+G563</f>
        <v>6674164</v>
      </c>
      <c r="H556" s="25">
        <f t="shared" si="908"/>
        <v>3593413</v>
      </c>
      <c r="I556" s="26">
        <f t="shared" si="864"/>
        <v>10267577</v>
      </c>
      <c r="J556" s="56">
        <f t="shared" si="865"/>
        <v>1096723</v>
      </c>
      <c r="K556" s="57">
        <f t="shared" si="866"/>
        <v>0.90349401194970214</v>
      </c>
      <c r="L556" s="25">
        <f t="shared" ref="L556:N556" si="909">L557+L558+L559+L560+L561+L562+L563</f>
        <v>15670000</v>
      </c>
      <c r="M556" s="25">
        <f t="shared" si="909"/>
        <v>15670000</v>
      </c>
      <c r="N556" s="25">
        <f t="shared" si="909"/>
        <v>3798178</v>
      </c>
      <c r="O556" s="25">
        <f t="shared" ref="O556:P556" si="910">O557+O558+O559+O560+O561+O562+O563</f>
        <v>14065755</v>
      </c>
      <c r="P556" s="58">
        <f t="shared" si="910"/>
        <v>1604245</v>
      </c>
      <c r="Q556" s="59">
        <f t="shared" si="867"/>
        <v>0.89762316528398212</v>
      </c>
      <c r="R556" s="17"/>
    </row>
    <row r="557" spans="1:19" ht="18.75" hidden="1" x14ac:dyDescent="0.25">
      <c r="A557" s="13" t="str">
        <f t="shared" si="863"/>
        <v>b</v>
      </c>
      <c r="B557" s="5" t="s">
        <v>2</v>
      </c>
      <c r="C557" s="6" t="s">
        <v>4</v>
      </c>
      <c r="D557" s="26">
        <f t="shared" ref="D557:H566" si="911">D569+D581+D593</f>
        <v>0</v>
      </c>
      <c r="E557" s="26">
        <f t="shared" ref="E557" si="912">E569+E581+E593</f>
        <v>0</v>
      </c>
      <c r="F557" s="26">
        <f t="shared" si="911"/>
        <v>0</v>
      </c>
      <c r="G557" s="26">
        <f t="shared" si="911"/>
        <v>0</v>
      </c>
      <c r="H557" s="26">
        <f t="shared" si="911"/>
        <v>0</v>
      </c>
      <c r="I557" s="26">
        <f t="shared" si="864"/>
        <v>0</v>
      </c>
      <c r="J557" s="26">
        <f t="shared" si="865"/>
        <v>0</v>
      </c>
      <c r="K557" s="27" t="e">
        <f t="shared" si="866"/>
        <v>#DIV/0!</v>
      </c>
      <c r="L557" s="26">
        <f t="shared" ref="L557:L566" si="913">L569+L581+L593</f>
        <v>0</v>
      </c>
      <c r="M557" s="26">
        <f t="shared" ref="M557:N557" si="914">M569+M581+M593</f>
        <v>0</v>
      </c>
      <c r="N557" s="26">
        <f t="shared" si="914"/>
        <v>0</v>
      </c>
      <c r="O557" s="26">
        <f t="shared" ref="O557:P557" si="915">O569+O581+O593</f>
        <v>0</v>
      </c>
      <c r="P557" s="26">
        <f t="shared" si="915"/>
        <v>0</v>
      </c>
      <c r="Q557" s="29" t="e">
        <f t="shared" si="867"/>
        <v>#DIV/0!</v>
      </c>
      <c r="R557" s="18"/>
    </row>
    <row r="558" spans="1:19" ht="18.75" x14ac:dyDescent="0.25">
      <c r="A558" s="13" t="str">
        <f t="shared" si="863"/>
        <v>a</v>
      </c>
      <c r="B558" s="5" t="s">
        <v>2</v>
      </c>
      <c r="C558" s="6" t="s">
        <v>5</v>
      </c>
      <c r="D558" s="26">
        <f t="shared" si="911"/>
        <v>0</v>
      </c>
      <c r="E558" s="26">
        <f t="shared" ref="E558" si="916">E570+E582+E594</f>
        <v>2689</v>
      </c>
      <c r="F558" s="26">
        <f t="shared" si="911"/>
        <v>1870000</v>
      </c>
      <c r="G558" s="26">
        <f t="shared" si="911"/>
        <v>1228536</v>
      </c>
      <c r="H558" s="26">
        <f t="shared" si="911"/>
        <v>460000</v>
      </c>
      <c r="I558" s="26">
        <f t="shared" si="864"/>
        <v>1688536</v>
      </c>
      <c r="J558" s="56">
        <f t="shared" si="865"/>
        <v>181464</v>
      </c>
      <c r="K558" s="57">
        <f t="shared" si="866"/>
        <v>0.90296042780748664</v>
      </c>
      <c r="L558" s="26">
        <f t="shared" si="913"/>
        <v>2600000</v>
      </c>
      <c r="M558" s="26">
        <f t="shared" ref="M558:N558" si="917">M570+M582+M594</f>
        <v>2600000</v>
      </c>
      <c r="N558" s="26">
        <f t="shared" si="917"/>
        <v>860789</v>
      </c>
      <c r="O558" s="26">
        <f t="shared" ref="O558:P558" si="918">O570+O582+O594</f>
        <v>2549325</v>
      </c>
      <c r="P558" s="56">
        <f t="shared" si="918"/>
        <v>50675</v>
      </c>
      <c r="Q558" s="60">
        <f t="shared" si="867"/>
        <v>0.98050961538461534</v>
      </c>
      <c r="R558" s="18"/>
    </row>
    <row r="559" spans="1:19" ht="18.75" hidden="1" x14ac:dyDescent="0.25">
      <c r="A559" s="13" t="str">
        <f t="shared" si="863"/>
        <v>b</v>
      </c>
      <c r="B559" s="5" t="s">
        <v>2</v>
      </c>
      <c r="C559" s="6" t="s">
        <v>6</v>
      </c>
      <c r="D559" s="26">
        <f t="shared" si="911"/>
        <v>0</v>
      </c>
      <c r="E559" s="26">
        <f t="shared" ref="E559" si="919">E571+E583+E595</f>
        <v>0</v>
      </c>
      <c r="F559" s="26">
        <f t="shared" si="911"/>
        <v>0</v>
      </c>
      <c r="G559" s="26">
        <f t="shared" si="911"/>
        <v>0</v>
      </c>
      <c r="H559" s="26">
        <f t="shared" si="911"/>
        <v>0</v>
      </c>
      <c r="I559" s="26">
        <f t="shared" si="864"/>
        <v>0</v>
      </c>
      <c r="J559" s="26">
        <f t="shared" si="865"/>
        <v>0</v>
      </c>
      <c r="K559" s="27" t="e">
        <f t="shared" si="866"/>
        <v>#DIV/0!</v>
      </c>
      <c r="L559" s="26">
        <f t="shared" si="913"/>
        <v>0</v>
      </c>
      <c r="M559" s="26">
        <f t="shared" ref="M559:N559" si="920">M571+M583+M595</f>
        <v>0</v>
      </c>
      <c r="N559" s="26">
        <f t="shared" si="920"/>
        <v>0</v>
      </c>
      <c r="O559" s="26">
        <f t="shared" ref="O559:P559" si="921">O571+O583+O595</f>
        <v>0</v>
      </c>
      <c r="P559" s="26">
        <f t="shared" si="921"/>
        <v>0</v>
      </c>
      <c r="Q559" s="29" t="e">
        <f t="shared" si="867"/>
        <v>#DIV/0!</v>
      </c>
      <c r="R559" s="18"/>
    </row>
    <row r="560" spans="1:19" ht="18.75" hidden="1" x14ac:dyDescent="0.25">
      <c r="A560" s="13" t="str">
        <f t="shared" si="863"/>
        <v>b</v>
      </c>
      <c r="B560" s="5" t="s">
        <v>2</v>
      </c>
      <c r="C560" s="7" t="s">
        <v>7</v>
      </c>
      <c r="D560" s="26">
        <f t="shared" si="911"/>
        <v>0</v>
      </c>
      <c r="E560" s="26">
        <f t="shared" ref="E560" si="922">E572+E584+E596</f>
        <v>0</v>
      </c>
      <c r="F560" s="26">
        <f t="shared" si="911"/>
        <v>0</v>
      </c>
      <c r="G560" s="26">
        <f t="shared" si="911"/>
        <v>0</v>
      </c>
      <c r="H560" s="26">
        <f t="shared" si="911"/>
        <v>0</v>
      </c>
      <c r="I560" s="26">
        <f t="shared" si="864"/>
        <v>0</v>
      </c>
      <c r="J560" s="26">
        <f t="shared" si="865"/>
        <v>0</v>
      </c>
      <c r="K560" s="27" t="e">
        <f t="shared" si="866"/>
        <v>#DIV/0!</v>
      </c>
      <c r="L560" s="26">
        <f t="shared" si="913"/>
        <v>0</v>
      </c>
      <c r="M560" s="26">
        <f t="shared" ref="M560:N560" si="923">M572+M584+M596</f>
        <v>0</v>
      </c>
      <c r="N560" s="26">
        <f t="shared" si="923"/>
        <v>0</v>
      </c>
      <c r="O560" s="26">
        <f t="shared" ref="O560:P560" si="924">O572+O584+O596</f>
        <v>0</v>
      </c>
      <c r="P560" s="26">
        <f t="shared" si="924"/>
        <v>0</v>
      </c>
      <c r="Q560" s="29" t="e">
        <f t="shared" si="867"/>
        <v>#DIV/0!</v>
      </c>
      <c r="R560" s="18"/>
    </row>
    <row r="561" spans="1:19" ht="18.75" hidden="1" x14ac:dyDescent="0.25">
      <c r="A561" s="13" t="str">
        <f t="shared" si="863"/>
        <v>b</v>
      </c>
      <c r="B561" s="5" t="s">
        <v>2</v>
      </c>
      <c r="C561" s="7" t="s">
        <v>8</v>
      </c>
      <c r="D561" s="26">
        <f t="shared" si="911"/>
        <v>0</v>
      </c>
      <c r="E561" s="26">
        <f t="shared" ref="E561" si="925">E573+E585+E597</f>
        <v>0</v>
      </c>
      <c r="F561" s="26">
        <f t="shared" si="911"/>
        <v>0</v>
      </c>
      <c r="G561" s="26">
        <f t="shared" si="911"/>
        <v>0</v>
      </c>
      <c r="H561" s="26">
        <f t="shared" si="911"/>
        <v>0</v>
      </c>
      <c r="I561" s="26">
        <f t="shared" si="864"/>
        <v>0</v>
      </c>
      <c r="J561" s="26">
        <f t="shared" si="865"/>
        <v>0</v>
      </c>
      <c r="K561" s="27" t="e">
        <f t="shared" si="866"/>
        <v>#DIV/0!</v>
      </c>
      <c r="L561" s="26">
        <f t="shared" si="913"/>
        <v>0</v>
      </c>
      <c r="M561" s="26">
        <f t="shared" ref="M561:N561" si="926">M573+M585+M597</f>
        <v>0</v>
      </c>
      <c r="N561" s="26">
        <f t="shared" si="926"/>
        <v>0</v>
      </c>
      <c r="O561" s="26">
        <f t="shared" ref="O561:P561" si="927">O573+O585+O597</f>
        <v>0</v>
      </c>
      <c r="P561" s="26">
        <f t="shared" si="927"/>
        <v>0</v>
      </c>
      <c r="Q561" s="29" t="e">
        <f t="shared" si="867"/>
        <v>#DIV/0!</v>
      </c>
      <c r="R561" s="18"/>
    </row>
    <row r="562" spans="1:19" ht="18.75" x14ac:dyDescent="0.25">
      <c r="A562" s="13" t="str">
        <f t="shared" si="863"/>
        <v>a</v>
      </c>
      <c r="B562" s="5" t="s">
        <v>2</v>
      </c>
      <c r="C562" s="7" t="s">
        <v>9</v>
      </c>
      <c r="D562" s="26">
        <f t="shared" si="911"/>
        <v>0</v>
      </c>
      <c r="E562" s="26">
        <f t="shared" ref="E562" si="928">E574+E586+E598</f>
        <v>0</v>
      </c>
      <c r="F562" s="26">
        <f t="shared" si="911"/>
        <v>9494300</v>
      </c>
      <c r="G562" s="26">
        <f t="shared" si="911"/>
        <v>5445628</v>
      </c>
      <c r="H562" s="26">
        <f t="shared" si="911"/>
        <v>3133413</v>
      </c>
      <c r="I562" s="26">
        <f t="shared" si="864"/>
        <v>8579041</v>
      </c>
      <c r="J562" s="56">
        <f t="shared" si="865"/>
        <v>915259</v>
      </c>
      <c r="K562" s="57">
        <f t="shared" si="866"/>
        <v>0.90359910683252054</v>
      </c>
      <c r="L562" s="26">
        <f t="shared" si="913"/>
        <v>13070000</v>
      </c>
      <c r="M562" s="26">
        <f t="shared" ref="M562:N562" si="929">M574+M586+M598</f>
        <v>13070000</v>
      </c>
      <c r="N562" s="26">
        <f t="shared" si="929"/>
        <v>2937389</v>
      </c>
      <c r="O562" s="26">
        <f t="shared" ref="O562:P562" si="930">O574+O586+O598</f>
        <v>11516430</v>
      </c>
      <c r="P562" s="56">
        <f t="shared" si="930"/>
        <v>1553570</v>
      </c>
      <c r="Q562" s="60">
        <f t="shared" si="867"/>
        <v>0.88113465952563119</v>
      </c>
      <c r="R562" s="18"/>
    </row>
    <row r="563" spans="1:19" ht="18.75" hidden="1" x14ac:dyDescent="0.25">
      <c r="A563" s="13" t="str">
        <f t="shared" si="863"/>
        <v>b</v>
      </c>
      <c r="B563" s="5" t="s">
        <v>2</v>
      </c>
      <c r="C563" s="7" t="s">
        <v>10</v>
      </c>
      <c r="D563" s="26">
        <f t="shared" si="911"/>
        <v>0</v>
      </c>
      <c r="E563" s="26">
        <f t="shared" ref="E563" si="931">E575+E587+E599</f>
        <v>0</v>
      </c>
      <c r="F563" s="26">
        <f t="shared" si="911"/>
        <v>0</v>
      </c>
      <c r="G563" s="26">
        <f t="shared" si="911"/>
        <v>0</v>
      </c>
      <c r="H563" s="26">
        <f t="shared" si="911"/>
        <v>0</v>
      </c>
      <c r="I563" s="26">
        <f t="shared" si="864"/>
        <v>0</v>
      </c>
      <c r="J563" s="26">
        <f t="shared" si="865"/>
        <v>0</v>
      </c>
      <c r="K563" s="27" t="e">
        <f t="shared" si="866"/>
        <v>#DIV/0!</v>
      </c>
      <c r="L563" s="26">
        <f t="shared" si="913"/>
        <v>0</v>
      </c>
      <c r="M563" s="26">
        <f t="shared" ref="M563:N563" si="932">M575+M587+M599</f>
        <v>0</v>
      </c>
      <c r="N563" s="26">
        <f t="shared" si="932"/>
        <v>0</v>
      </c>
      <c r="O563" s="26">
        <f t="shared" ref="O563:P563" si="933">O575+O587+O599</f>
        <v>0</v>
      </c>
      <c r="P563" s="26">
        <f t="shared" si="933"/>
        <v>0</v>
      </c>
      <c r="Q563" s="29" t="e">
        <f t="shared" si="867"/>
        <v>#DIV/0!</v>
      </c>
      <c r="R563" s="18"/>
    </row>
    <row r="564" spans="1:19" ht="18.75" hidden="1" x14ac:dyDescent="0.25">
      <c r="A564" s="13" t="str">
        <f t="shared" si="863"/>
        <v>b</v>
      </c>
      <c r="B564" s="3" t="s">
        <v>2</v>
      </c>
      <c r="C564" s="4" t="s">
        <v>11</v>
      </c>
      <c r="D564" s="25">
        <f t="shared" si="911"/>
        <v>0</v>
      </c>
      <c r="E564" s="25">
        <f t="shared" ref="E564" si="934">E576+E588+E600</f>
        <v>0</v>
      </c>
      <c r="F564" s="25">
        <f t="shared" si="911"/>
        <v>0</v>
      </c>
      <c r="G564" s="25">
        <f t="shared" si="911"/>
        <v>0</v>
      </c>
      <c r="H564" s="25">
        <f t="shared" si="911"/>
        <v>0</v>
      </c>
      <c r="I564" s="26">
        <f t="shared" si="864"/>
        <v>0</v>
      </c>
      <c r="J564" s="26">
        <f t="shared" si="865"/>
        <v>0</v>
      </c>
      <c r="K564" s="27" t="e">
        <f t="shared" si="866"/>
        <v>#DIV/0!</v>
      </c>
      <c r="L564" s="25">
        <f t="shared" si="913"/>
        <v>0</v>
      </c>
      <c r="M564" s="25">
        <f t="shared" ref="M564:N564" si="935">M576+M588+M600</f>
        <v>0</v>
      </c>
      <c r="N564" s="25">
        <f t="shared" si="935"/>
        <v>0</v>
      </c>
      <c r="O564" s="25">
        <f t="shared" ref="O564:P564" si="936">O576+O588+O600</f>
        <v>0</v>
      </c>
      <c r="P564" s="25">
        <f t="shared" si="936"/>
        <v>0</v>
      </c>
      <c r="Q564" s="28" t="e">
        <f t="shared" si="867"/>
        <v>#DIV/0!</v>
      </c>
      <c r="R564" s="17"/>
    </row>
    <row r="565" spans="1:19" ht="18.75" hidden="1" x14ac:dyDescent="0.25">
      <c r="A565" s="13" t="str">
        <f t="shared" si="863"/>
        <v>b</v>
      </c>
      <c r="B565" s="3" t="s">
        <v>2</v>
      </c>
      <c r="C565" s="4" t="s">
        <v>12</v>
      </c>
      <c r="D565" s="25">
        <f t="shared" si="911"/>
        <v>0</v>
      </c>
      <c r="E565" s="25">
        <f t="shared" ref="E565" si="937">E577+E589+E601</f>
        <v>0</v>
      </c>
      <c r="F565" s="25">
        <f t="shared" si="911"/>
        <v>0</v>
      </c>
      <c r="G565" s="25">
        <f t="shared" si="911"/>
        <v>0</v>
      </c>
      <c r="H565" s="25">
        <f t="shared" si="911"/>
        <v>0</v>
      </c>
      <c r="I565" s="26">
        <f t="shared" si="864"/>
        <v>0</v>
      </c>
      <c r="J565" s="26">
        <f t="shared" si="865"/>
        <v>0</v>
      </c>
      <c r="K565" s="27" t="e">
        <f t="shared" si="866"/>
        <v>#DIV/0!</v>
      </c>
      <c r="L565" s="25">
        <f t="shared" si="913"/>
        <v>0</v>
      </c>
      <c r="M565" s="25">
        <f t="shared" ref="M565:N565" si="938">M577+M589+M601</f>
        <v>0</v>
      </c>
      <c r="N565" s="25">
        <f t="shared" si="938"/>
        <v>0</v>
      </c>
      <c r="O565" s="25">
        <f t="shared" ref="O565:P565" si="939">O577+O589+O601</f>
        <v>0</v>
      </c>
      <c r="P565" s="25">
        <f t="shared" si="939"/>
        <v>0</v>
      </c>
      <c r="Q565" s="28" t="e">
        <f t="shared" si="867"/>
        <v>#DIV/0!</v>
      </c>
      <c r="R565" s="17"/>
    </row>
    <row r="566" spans="1:19" ht="18.75" hidden="1" x14ac:dyDescent="0.25">
      <c r="A566" s="13" t="str">
        <f t="shared" si="863"/>
        <v>b</v>
      </c>
      <c r="B566" s="3" t="s">
        <v>2</v>
      </c>
      <c r="C566" s="4" t="s">
        <v>13</v>
      </c>
      <c r="D566" s="25">
        <f t="shared" si="911"/>
        <v>0</v>
      </c>
      <c r="E566" s="25">
        <f t="shared" ref="E566" si="940">E578+E590+E602</f>
        <v>0</v>
      </c>
      <c r="F566" s="25">
        <f t="shared" si="911"/>
        <v>0</v>
      </c>
      <c r="G566" s="25">
        <f t="shared" si="911"/>
        <v>0</v>
      </c>
      <c r="H566" s="25">
        <f t="shared" si="911"/>
        <v>0</v>
      </c>
      <c r="I566" s="26">
        <f t="shared" si="864"/>
        <v>0</v>
      </c>
      <c r="J566" s="26">
        <f t="shared" si="865"/>
        <v>0</v>
      </c>
      <c r="K566" s="27" t="e">
        <f t="shared" si="866"/>
        <v>#DIV/0!</v>
      </c>
      <c r="L566" s="25">
        <f t="shared" si="913"/>
        <v>0</v>
      </c>
      <c r="M566" s="25">
        <f t="shared" ref="M566:N566" si="941">M578+M590+M602</f>
        <v>0</v>
      </c>
      <c r="N566" s="25">
        <f t="shared" si="941"/>
        <v>0</v>
      </c>
      <c r="O566" s="25">
        <f t="shared" ref="O566:P566" si="942">O578+O590+O602</f>
        <v>0</v>
      </c>
      <c r="P566" s="25">
        <f t="shared" si="942"/>
        <v>0</v>
      </c>
      <c r="Q566" s="28" t="e">
        <f t="shared" si="867"/>
        <v>#DIV/0!</v>
      </c>
      <c r="R566" s="17"/>
    </row>
    <row r="567" spans="1:19" ht="37.5" customHeight="1" x14ac:dyDescent="0.25">
      <c r="A567" s="13" t="str">
        <f t="shared" si="863"/>
        <v>a</v>
      </c>
      <c r="B567" s="19" t="s">
        <v>150</v>
      </c>
      <c r="C567" s="20" t="s">
        <v>52</v>
      </c>
      <c r="D567" s="26">
        <f t="shared" ref="D567:F567" si="943">D568+D576+D577+D578</f>
        <v>0</v>
      </c>
      <c r="E567" s="26"/>
      <c r="F567" s="26">
        <f t="shared" si="943"/>
        <v>9189500</v>
      </c>
      <c r="G567" s="26">
        <f t="shared" ref="G567:H567" si="944">G568+G576+G577+G578</f>
        <v>5359043</v>
      </c>
      <c r="H567" s="26">
        <f t="shared" si="944"/>
        <v>3000000</v>
      </c>
      <c r="I567" s="26">
        <f t="shared" si="864"/>
        <v>8359043</v>
      </c>
      <c r="J567" s="56">
        <f t="shared" si="865"/>
        <v>830457</v>
      </c>
      <c r="K567" s="57">
        <f t="shared" si="866"/>
        <v>0.90962979487458517</v>
      </c>
      <c r="L567" s="30">
        <f t="shared" ref="L567:M567" si="945">L568+L576+L577+L578</f>
        <v>12660000</v>
      </c>
      <c r="M567" s="30">
        <f t="shared" si="945"/>
        <v>12660200</v>
      </c>
      <c r="N567" s="26">
        <f t="shared" ref="N567" si="946">N568+N576+N577+N578</f>
        <v>2847389</v>
      </c>
      <c r="O567" s="26">
        <f t="shared" ref="O567" si="947">O568+O576+O577+O578</f>
        <v>11206432</v>
      </c>
      <c r="P567" s="56">
        <f t="shared" ref="P567" si="948">P568+P576+P577+P578</f>
        <v>1453768</v>
      </c>
      <c r="Q567" s="60">
        <f t="shared" si="867"/>
        <v>0.8851702184799608</v>
      </c>
      <c r="R567" s="18"/>
      <c r="S567" s="12" t="s">
        <v>91</v>
      </c>
    </row>
    <row r="568" spans="1:19" ht="18.75" x14ac:dyDescent="0.25">
      <c r="A568" s="13" t="str">
        <f t="shared" si="863"/>
        <v>a</v>
      </c>
      <c r="B568" s="3" t="s">
        <v>2</v>
      </c>
      <c r="C568" s="4" t="s">
        <v>3</v>
      </c>
      <c r="D568" s="25">
        <f t="shared" ref="D568:H568" si="949">D569+D570+D571+D572+D573+D574+D575</f>
        <v>0</v>
      </c>
      <c r="E568" s="25"/>
      <c r="F568" s="25">
        <f t="shared" si="949"/>
        <v>9189500</v>
      </c>
      <c r="G568" s="25">
        <f t="shared" si="949"/>
        <v>5359043</v>
      </c>
      <c r="H568" s="25">
        <f t="shared" si="949"/>
        <v>3000000</v>
      </c>
      <c r="I568" s="26">
        <f t="shared" si="864"/>
        <v>8359043</v>
      </c>
      <c r="J568" s="56">
        <f t="shared" si="865"/>
        <v>830457</v>
      </c>
      <c r="K568" s="57">
        <f t="shared" si="866"/>
        <v>0.90962979487458517</v>
      </c>
      <c r="L568" s="25">
        <f t="shared" ref="L568:M568" si="950">L569+L570+L571+L572+L573+L574+L575</f>
        <v>12660000</v>
      </c>
      <c r="M568" s="25">
        <f t="shared" si="950"/>
        <v>12660200</v>
      </c>
      <c r="N568" s="25">
        <f t="shared" ref="N568:P568" si="951">N569+N570+N571+N572+N573+N574+N575</f>
        <v>2847389</v>
      </c>
      <c r="O568" s="25">
        <f t="shared" si="951"/>
        <v>11206432</v>
      </c>
      <c r="P568" s="58">
        <f t="shared" si="951"/>
        <v>1453768</v>
      </c>
      <c r="Q568" s="59">
        <f t="shared" ref="Q568:Q631" si="952">O568/M568</f>
        <v>0.8851702184799608</v>
      </c>
      <c r="R568" s="17"/>
      <c r="S568" s="12" t="s">
        <v>91</v>
      </c>
    </row>
    <row r="569" spans="1:19" ht="18.75" hidden="1" x14ac:dyDescent="0.25">
      <c r="A569" s="13" t="str">
        <f t="shared" si="863"/>
        <v>b</v>
      </c>
      <c r="B569" s="5" t="s">
        <v>2</v>
      </c>
      <c r="C569" s="6" t="s">
        <v>4</v>
      </c>
      <c r="D569" s="26"/>
      <c r="E569" s="26"/>
      <c r="F569" s="26">
        <v>0</v>
      </c>
      <c r="G569" s="26"/>
      <c r="H569" s="26"/>
      <c r="I569" s="26">
        <f t="shared" si="864"/>
        <v>0</v>
      </c>
      <c r="J569" s="26">
        <f t="shared" si="865"/>
        <v>0</v>
      </c>
      <c r="K569" s="27" t="e">
        <f t="shared" si="866"/>
        <v>#DIV/0!</v>
      </c>
      <c r="L569" s="31">
        <v>0</v>
      </c>
      <c r="M569" s="31">
        <v>0</v>
      </c>
      <c r="N569" s="26"/>
      <c r="O569" s="26">
        <f t="shared" ref="O569:O578" si="953">I569+N569</f>
        <v>0</v>
      </c>
      <c r="P569" s="26">
        <f t="shared" ref="P569:P578" si="954">M569-O569</f>
        <v>0</v>
      </c>
      <c r="Q569" s="29" t="e">
        <f t="shared" si="952"/>
        <v>#DIV/0!</v>
      </c>
      <c r="R569" s="18"/>
      <c r="S569" s="12" t="s">
        <v>91</v>
      </c>
    </row>
    <row r="570" spans="1:19" ht="18.75" x14ac:dyDescent="0.25">
      <c r="A570" s="13" t="str">
        <f t="shared" si="863"/>
        <v>a</v>
      </c>
      <c r="B570" s="5" t="s">
        <v>2</v>
      </c>
      <c r="C570" s="6" t="s">
        <v>5</v>
      </c>
      <c r="D570" s="26"/>
      <c r="E570" s="26"/>
      <c r="F570" s="26">
        <v>200</v>
      </c>
      <c r="G570" s="26"/>
      <c r="H570" s="26"/>
      <c r="I570" s="26">
        <f t="shared" si="864"/>
        <v>0</v>
      </c>
      <c r="J570" s="56">
        <f t="shared" si="865"/>
        <v>200</v>
      </c>
      <c r="K570" s="57">
        <f t="shared" si="866"/>
        <v>0</v>
      </c>
      <c r="L570" s="31">
        <v>0</v>
      </c>
      <c r="M570" s="31">
        <v>200</v>
      </c>
      <c r="N570" s="26"/>
      <c r="O570" s="26">
        <f t="shared" si="953"/>
        <v>0</v>
      </c>
      <c r="P570" s="56">
        <f t="shared" si="954"/>
        <v>200</v>
      </c>
      <c r="Q570" s="60">
        <f t="shared" si="952"/>
        <v>0</v>
      </c>
      <c r="R570" s="18"/>
      <c r="S570" s="12" t="s">
        <v>91</v>
      </c>
    </row>
    <row r="571" spans="1:19" ht="18.75" hidden="1" x14ac:dyDescent="0.25">
      <c r="A571" s="13" t="str">
        <f t="shared" si="863"/>
        <v>b</v>
      </c>
      <c r="B571" s="5" t="s">
        <v>2</v>
      </c>
      <c r="C571" s="6" t="s">
        <v>6</v>
      </c>
      <c r="D571" s="26"/>
      <c r="E571" s="26"/>
      <c r="F571" s="26">
        <v>0</v>
      </c>
      <c r="G571" s="26"/>
      <c r="H571" s="26"/>
      <c r="I571" s="26">
        <f t="shared" si="864"/>
        <v>0</v>
      </c>
      <c r="J571" s="26">
        <f t="shared" si="865"/>
        <v>0</v>
      </c>
      <c r="K571" s="27" t="e">
        <f t="shared" si="866"/>
        <v>#DIV/0!</v>
      </c>
      <c r="L571" s="31">
        <v>0</v>
      </c>
      <c r="M571" s="31">
        <v>0</v>
      </c>
      <c r="N571" s="26"/>
      <c r="O571" s="26">
        <f t="shared" si="953"/>
        <v>0</v>
      </c>
      <c r="P571" s="26">
        <f t="shared" si="954"/>
        <v>0</v>
      </c>
      <c r="Q571" s="29" t="e">
        <f t="shared" si="952"/>
        <v>#DIV/0!</v>
      </c>
      <c r="R571" s="18"/>
      <c r="S571" s="12" t="s">
        <v>91</v>
      </c>
    </row>
    <row r="572" spans="1:19" ht="18.75" hidden="1" x14ac:dyDescent="0.25">
      <c r="A572" s="13" t="str">
        <f t="shared" si="863"/>
        <v>b</v>
      </c>
      <c r="B572" s="5" t="s">
        <v>2</v>
      </c>
      <c r="C572" s="7" t="s">
        <v>7</v>
      </c>
      <c r="D572" s="26"/>
      <c r="E572" s="26"/>
      <c r="F572" s="26">
        <v>0</v>
      </c>
      <c r="G572" s="26"/>
      <c r="H572" s="26"/>
      <c r="I572" s="26">
        <f t="shared" si="864"/>
        <v>0</v>
      </c>
      <c r="J572" s="26">
        <f t="shared" si="865"/>
        <v>0</v>
      </c>
      <c r="K572" s="27" t="e">
        <f t="shared" si="866"/>
        <v>#DIV/0!</v>
      </c>
      <c r="L572" s="31">
        <v>0</v>
      </c>
      <c r="M572" s="31">
        <v>0</v>
      </c>
      <c r="N572" s="26"/>
      <c r="O572" s="26">
        <f t="shared" si="953"/>
        <v>0</v>
      </c>
      <c r="P572" s="26">
        <f t="shared" si="954"/>
        <v>0</v>
      </c>
      <c r="Q572" s="29" t="e">
        <f t="shared" si="952"/>
        <v>#DIV/0!</v>
      </c>
      <c r="R572" s="18"/>
      <c r="S572" s="12" t="s">
        <v>91</v>
      </c>
    </row>
    <row r="573" spans="1:19" ht="18.75" hidden="1" x14ac:dyDescent="0.25">
      <c r="A573" s="13" t="str">
        <f t="shared" si="863"/>
        <v>b</v>
      </c>
      <c r="B573" s="5" t="s">
        <v>2</v>
      </c>
      <c r="C573" s="7" t="s">
        <v>8</v>
      </c>
      <c r="D573" s="26"/>
      <c r="E573" s="26"/>
      <c r="F573" s="26">
        <v>0</v>
      </c>
      <c r="G573" s="26"/>
      <c r="H573" s="26"/>
      <c r="I573" s="26">
        <f t="shared" si="864"/>
        <v>0</v>
      </c>
      <c r="J573" s="26">
        <f t="shared" si="865"/>
        <v>0</v>
      </c>
      <c r="K573" s="27" t="e">
        <f t="shared" si="866"/>
        <v>#DIV/0!</v>
      </c>
      <c r="L573" s="31">
        <v>0</v>
      </c>
      <c r="M573" s="31">
        <v>0</v>
      </c>
      <c r="N573" s="26"/>
      <c r="O573" s="26">
        <f t="shared" si="953"/>
        <v>0</v>
      </c>
      <c r="P573" s="26">
        <f t="shared" si="954"/>
        <v>0</v>
      </c>
      <c r="Q573" s="29" t="e">
        <f t="shared" si="952"/>
        <v>#DIV/0!</v>
      </c>
      <c r="R573" s="18"/>
      <c r="S573" s="12" t="s">
        <v>91</v>
      </c>
    </row>
    <row r="574" spans="1:19" ht="18.75" x14ac:dyDescent="0.25">
      <c r="A574" s="13" t="str">
        <f t="shared" si="863"/>
        <v>a</v>
      </c>
      <c r="B574" s="5" t="s">
        <v>2</v>
      </c>
      <c r="C574" s="7" t="s">
        <v>9</v>
      </c>
      <c r="D574" s="26"/>
      <c r="E574" s="26"/>
      <c r="F574" s="26">
        <v>9189300</v>
      </c>
      <c r="G574" s="26">
        <v>5359043</v>
      </c>
      <c r="H574" s="26">
        <v>3000000</v>
      </c>
      <c r="I574" s="26">
        <f t="shared" si="864"/>
        <v>8359043</v>
      </c>
      <c r="J574" s="56">
        <f t="shared" si="865"/>
        <v>830257</v>
      </c>
      <c r="K574" s="57">
        <f t="shared" si="866"/>
        <v>0.9096495924607968</v>
      </c>
      <c r="L574" s="31">
        <v>12660000</v>
      </c>
      <c r="M574" s="31">
        <v>12660000</v>
      </c>
      <c r="N574" s="26">
        <v>2847389</v>
      </c>
      <c r="O574" s="26">
        <f t="shared" si="953"/>
        <v>11206432</v>
      </c>
      <c r="P574" s="56">
        <f t="shared" si="954"/>
        <v>1453568</v>
      </c>
      <c r="Q574" s="60">
        <f t="shared" si="952"/>
        <v>0.88518420221169036</v>
      </c>
      <c r="R574" s="18"/>
      <c r="S574" s="12" t="s">
        <v>91</v>
      </c>
    </row>
    <row r="575" spans="1:19" ht="18.75" hidden="1" x14ac:dyDescent="0.25">
      <c r="A575" s="13" t="str">
        <f t="shared" si="863"/>
        <v>b</v>
      </c>
      <c r="B575" s="5" t="s">
        <v>2</v>
      </c>
      <c r="C575" s="7" t="s">
        <v>10</v>
      </c>
      <c r="D575" s="26"/>
      <c r="E575" s="26"/>
      <c r="F575" s="26">
        <v>0</v>
      </c>
      <c r="G575" s="26"/>
      <c r="H575" s="26"/>
      <c r="I575" s="26">
        <f t="shared" si="864"/>
        <v>0</v>
      </c>
      <c r="J575" s="26">
        <f t="shared" si="865"/>
        <v>0</v>
      </c>
      <c r="K575" s="27" t="e">
        <f t="shared" si="866"/>
        <v>#DIV/0!</v>
      </c>
      <c r="L575" s="31">
        <v>0</v>
      </c>
      <c r="M575" s="31">
        <v>0</v>
      </c>
      <c r="N575" s="26"/>
      <c r="O575" s="26">
        <f t="shared" si="953"/>
        <v>0</v>
      </c>
      <c r="P575" s="26">
        <f t="shared" si="954"/>
        <v>0</v>
      </c>
      <c r="Q575" s="29" t="e">
        <f t="shared" si="952"/>
        <v>#DIV/0!</v>
      </c>
      <c r="R575" s="18"/>
      <c r="S575" s="12" t="s">
        <v>91</v>
      </c>
    </row>
    <row r="576" spans="1:19" ht="18.75" hidden="1" x14ac:dyDescent="0.25">
      <c r="A576" s="13" t="str">
        <f t="shared" si="863"/>
        <v>b</v>
      </c>
      <c r="B576" s="5" t="s">
        <v>2</v>
      </c>
      <c r="C576" s="4" t="s">
        <v>11</v>
      </c>
      <c r="D576" s="25"/>
      <c r="E576" s="25"/>
      <c r="F576" s="25">
        <v>0</v>
      </c>
      <c r="G576" s="25"/>
      <c r="H576" s="25"/>
      <c r="I576" s="26">
        <f t="shared" si="864"/>
        <v>0</v>
      </c>
      <c r="J576" s="26">
        <f t="shared" si="865"/>
        <v>0</v>
      </c>
      <c r="K576" s="27" t="e">
        <f t="shared" si="866"/>
        <v>#DIV/0!</v>
      </c>
      <c r="L576" s="25">
        <v>0</v>
      </c>
      <c r="M576" s="25">
        <v>0</v>
      </c>
      <c r="N576" s="25"/>
      <c r="O576" s="25">
        <f t="shared" si="953"/>
        <v>0</v>
      </c>
      <c r="P576" s="25">
        <f t="shared" si="954"/>
        <v>0</v>
      </c>
      <c r="Q576" s="28" t="e">
        <f t="shared" si="952"/>
        <v>#DIV/0!</v>
      </c>
      <c r="R576" s="17"/>
      <c r="S576" s="12" t="s">
        <v>91</v>
      </c>
    </row>
    <row r="577" spans="1:19" ht="18.75" hidden="1" x14ac:dyDescent="0.25">
      <c r="A577" s="13" t="str">
        <f t="shared" si="863"/>
        <v>b</v>
      </c>
      <c r="B577" s="5" t="s">
        <v>2</v>
      </c>
      <c r="C577" s="4" t="s">
        <v>12</v>
      </c>
      <c r="D577" s="25"/>
      <c r="E577" s="25"/>
      <c r="F577" s="25">
        <v>0</v>
      </c>
      <c r="G577" s="25"/>
      <c r="H577" s="25"/>
      <c r="I577" s="26">
        <f t="shared" si="864"/>
        <v>0</v>
      </c>
      <c r="J577" s="26">
        <f t="shared" si="865"/>
        <v>0</v>
      </c>
      <c r="K577" s="27" t="e">
        <f t="shared" si="866"/>
        <v>#DIV/0!</v>
      </c>
      <c r="L577" s="25">
        <v>0</v>
      </c>
      <c r="M577" s="25">
        <v>0</v>
      </c>
      <c r="N577" s="25"/>
      <c r="O577" s="25">
        <f t="shared" si="953"/>
        <v>0</v>
      </c>
      <c r="P577" s="25">
        <f t="shared" si="954"/>
        <v>0</v>
      </c>
      <c r="Q577" s="28" t="e">
        <f t="shared" si="952"/>
        <v>#DIV/0!</v>
      </c>
      <c r="R577" s="17"/>
      <c r="S577" s="12" t="s">
        <v>91</v>
      </c>
    </row>
    <row r="578" spans="1:19" ht="18.75" hidden="1" x14ac:dyDescent="0.25">
      <c r="A578" s="13" t="str">
        <f t="shared" si="863"/>
        <v>b</v>
      </c>
      <c r="B578" s="5" t="s">
        <v>2</v>
      </c>
      <c r="C578" s="4" t="s">
        <v>13</v>
      </c>
      <c r="D578" s="25"/>
      <c r="E578" s="25"/>
      <c r="F578" s="25">
        <v>0</v>
      </c>
      <c r="G578" s="25"/>
      <c r="H578" s="25"/>
      <c r="I578" s="26">
        <f t="shared" si="864"/>
        <v>0</v>
      </c>
      <c r="J578" s="26">
        <f t="shared" si="865"/>
        <v>0</v>
      </c>
      <c r="K578" s="27" t="e">
        <f t="shared" si="866"/>
        <v>#DIV/0!</v>
      </c>
      <c r="L578" s="25">
        <v>0</v>
      </c>
      <c r="M578" s="25">
        <v>0</v>
      </c>
      <c r="N578" s="25"/>
      <c r="O578" s="25">
        <f t="shared" si="953"/>
        <v>0</v>
      </c>
      <c r="P578" s="25">
        <f t="shared" si="954"/>
        <v>0</v>
      </c>
      <c r="Q578" s="28" t="e">
        <f t="shared" si="952"/>
        <v>#DIV/0!</v>
      </c>
      <c r="R578" s="17"/>
      <c r="S578" s="12" t="s">
        <v>91</v>
      </c>
    </row>
    <row r="579" spans="1:19" ht="72" x14ac:dyDescent="0.25">
      <c r="A579" s="13" t="str">
        <f t="shared" si="863"/>
        <v>a</v>
      </c>
      <c r="B579" s="19" t="s">
        <v>151</v>
      </c>
      <c r="C579" s="20" t="s">
        <v>53</v>
      </c>
      <c r="D579" s="37">
        <f t="shared" ref="D579:F579" si="955">D580+D588+D589+D590</f>
        <v>0</v>
      </c>
      <c r="E579" s="37">
        <f t="shared" ref="E579" si="956">E580+E588+E589+E590</f>
        <v>2689</v>
      </c>
      <c r="F579" s="37">
        <f t="shared" si="955"/>
        <v>949800</v>
      </c>
      <c r="G579" s="37">
        <f t="shared" ref="G579:H579" si="957">G580+G588+G589+G590</f>
        <v>393406</v>
      </c>
      <c r="H579" s="37">
        <f t="shared" si="957"/>
        <v>460000</v>
      </c>
      <c r="I579" s="37">
        <f t="shared" si="864"/>
        <v>853406</v>
      </c>
      <c r="J579" s="44">
        <f t="shared" si="865"/>
        <v>96394</v>
      </c>
      <c r="K579" s="45">
        <f t="shared" si="866"/>
        <v>0.89851126552958516</v>
      </c>
      <c r="L579" s="40">
        <f t="shared" ref="L579:M579" si="958">L580+L588+L589+L590</f>
        <v>1350000</v>
      </c>
      <c r="M579" s="40">
        <f t="shared" si="958"/>
        <v>1349800</v>
      </c>
      <c r="N579" s="37">
        <f t="shared" ref="N579" si="959">N580+N588+N589+N590</f>
        <v>445919</v>
      </c>
      <c r="O579" s="37">
        <f t="shared" ref="O579" si="960">O580+O588+O589+O590</f>
        <v>1299325</v>
      </c>
      <c r="P579" s="44">
        <f t="shared" ref="P579" si="961">P580+P588+P589+P590</f>
        <v>50475</v>
      </c>
      <c r="Q579" s="46">
        <f t="shared" si="952"/>
        <v>0.96260557119573276</v>
      </c>
      <c r="R579" s="18"/>
      <c r="S579" s="12" t="s">
        <v>90</v>
      </c>
    </row>
    <row r="580" spans="1:19" ht="18.75" x14ac:dyDescent="0.25">
      <c r="A580" s="13" t="str">
        <f t="shared" ref="A580:A643" si="962">IF((F580+G580+D580+I580+L580+M580+N580+O580)&gt;0,"a","b")</f>
        <v>a</v>
      </c>
      <c r="B580" s="3" t="s">
        <v>2</v>
      </c>
      <c r="C580" s="4" t="s">
        <v>3</v>
      </c>
      <c r="D580" s="41">
        <f t="shared" ref="D580:H580" si="963">D581+D582+D583+D584+D585+D586+D587</f>
        <v>0</v>
      </c>
      <c r="E580" s="41">
        <f t="shared" ref="E580" si="964">E581+E582+E583+E584+E585+E586+E587</f>
        <v>2689</v>
      </c>
      <c r="F580" s="41">
        <f t="shared" si="963"/>
        <v>949800</v>
      </c>
      <c r="G580" s="41">
        <f t="shared" si="963"/>
        <v>393406</v>
      </c>
      <c r="H580" s="41">
        <f t="shared" si="963"/>
        <v>460000</v>
      </c>
      <c r="I580" s="37">
        <f t="shared" ref="I580:I643" si="965">G580+H580</f>
        <v>853406</v>
      </c>
      <c r="J580" s="44">
        <f t="shared" ref="J580:J643" si="966">F580-I580</f>
        <v>96394</v>
      </c>
      <c r="K580" s="45">
        <f t="shared" ref="K580:K643" si="967">I580/F580</f>
        <v>0.89851126552958516</v>
      </c>
      <c r="L580" s="41">
        <f t="shared" ref="L580:M580" si="968">L581+L582+L583+L584+L585+L586+L587</f>
        <v>1350000</v>
      </c>
      <c r="M580" s="41">
        <f t="shared" si="968"/>
        <v>1349800</v>
      </c>
      <c r="N580" s="41">
        <f t="shared" ref="N580:P580" si="969">N581+N582+N583+N584+N585+N586+N587</f>
        <v>445919</v>
      </c>
      <c r="O580" s="41">
        <f t="shared" si="969"/>
        <v>1299325</v>
      </c>
      <c r="P580" s="47">
        <f t="shared" si="969"/>
        <v>50475</v>
      </c>
      <c r="Q580" s="48">
        <f t="shared" si="952"/>
        <v>0.96260557119573276</v>
      </c>
      <c r="R580" s="17"/>
      <c r="S580" s="12" t="s">
        <v>90</v>
      </c>
    </row>
    <row r="581" spans="1:19" ht="18.75" hidden="1" x14ac:dyDescent="0.25">
      <c r="A581" s="13" t="str">
        <f t="shared" si="962"/>
        <v>b</v>
      </c>
      <c r="B581" s="5" t="s">
        <v>2</v>
      </c>
      <c r="C581" s="6" t="s">
        <v>4</v>
      </c>
      <c r="D581" s="26"/>
      <c r="E581" s="26"/>
      <c r="F581" s="26">
        <v>0</v>
      </c>
      <c r="G581" s="26"/>
      <c r="H581" s="26"/>
      <c r="I581" s="26">
        <f t="shared" si="965"/>
        <v>0</v>
      </c>
      <c r="J581" s="26">
        <f t="shared" si="966"/>
        <v>0</v>
      </c>
      <c r="K581" s="27" t="e">
        <f t="shared" si="967"/>
        <v>#DIV/0!</v>
      </c>
      <c r="L581" s="31">
        <v>0</v>
      </c>
      <c r="M581" s="31">
        <v>0</v>
      </c>
      <c r="N581" s="26"/>
      <c r="O581" s="26">
        <f t="shared" ref="O581:O590" si="970">I581+N581</f>
        <v>0</v>
      </c>
      <c r="P581" s="26">
        <f t="shared" ref="P581:P590" si="971">M581-O581</f>
        <v>0</v>
      </c>
      <c r="Q581" s="29" t="e">
        <f t="shared" si="952"/>
        <v>#DIV/0!</v>
      </c>
      <c r="R581" s="18"/>
      <c r="S581" s="12" t="s">
        <v>90</v>
      </c>
    </row>
    <row r="582" spans="1:19" ht="18.75" x14ac:dyDescent="0.25">
      <c r="A582" s="13" t="str">
        <f t="shared" si="962"/>
        <v>a</v>
      </c>
      <c r="B582" s="5" t="s">
        <v>2</v>
      </c>
      <c r="C582" s="6" t="s">
        <v>5</v>
      </c>
      <c r="D582" s="37"/>
      <c r="E582" s="37">
        <v>2689</v>
      </c>
      <c r="F582" s="37">
        <v>949800</v>
      </c>
      <c r="G582" s="37">
        <v>393406</v>
      </c>
      <c r="H582" s="37">
        <v>460000</v>
      </c>
      <c r="I582" s="37">
        <f t="shared" si="965"/>
        <v>853406</v>
      </c>
      <c r="J582" s="44">
        <f t="shared" si="966"/>
        <v>96394</v>
      </c>
      <c r="K582" s="45">
        <f t="shared" si="967"/>
        <v>0.89851126552958516</v>
      </c>
      <c r="L582" s="42">
        <v>1350000</v>
      </c>
      <c r="M582" s="42">
        <v>1349800</v>
      </c>
      <c r="N582" s="37">
        <v>445919</v>
      </c>
      <c r="O582" s="37">
        <f t="shared" si="970"/>
        <v>1299325</v>
      </c>
      <c r="P582" s="44">
        <f t="shared" si="971"/>
        <v>50475</v>
      </c>
      <c r="Q582" s="46">
        <f t="shared" si="952"/>
        <v>0.96260557119573276</v>
      </c>
      <c r="R582" s="18"/>
      <c r="S582" s="12" t="s">
        <v>90</v>
      </c>
    </row>
    <row r="583" spans="1:19" ht="18.75" hidden="1" x14ac:dyDescent="0.25">
      <c r="A583" s="13" t="str">
        <f t="shared" si="962"/>
        <v>b</v>
      </c>
      <c r="B583" s="5" t="s">
        <v>2</v>
      </c>
      <c r="C583" s="6" t="s">
        <v>6</v>
      </c>
      <c r="D583" s="26"/>
      <c r="E583" s="26"/>
      <c r="F583" s="26">
        <v>0</v>
      </c>
      <c r="G583" s="26"/>
      <c r="H583" s="26"/>
      <c r="I583" s="26">
        <f t="shared" si="965"/>
        <v>0</v>
      </c>
      <c r="J583" s="26">
        <f t="shared" si="966"/>
        <v>0</v>
      </c>
      <c r="K583" s="27" t="e">
        <f t="shared" si="967"/>
        <v>#DIV/0!</v>
      </c>
      <c r="L583" s="31">
        <v>0</v>
      </c>
      <c r="M583" s="31">
        <v>0</v>
      </c>
      <c r="N583" s="26"/>
      <c r="O583" s="26">
        <f t="shared" si="970"/>
        <v>0</v>
      </c>
      <c r="P583" s="26">
        <f t="shared" si="971"/>
        <v>0</v>
      </c>
      <c r="Q583" s="29" t="e">
        <f t="shared" si="952"/>
        <v>#DIV/0!</v>
      </c>
      <c r="R583" s="18"/>
      <c r="S583" s="12" t="s">
        <v>90</v>
      </c>
    </row>
    <row r="584" spans="1:19" ht="18.75" hidden="1" x14ac:dyDescent="0.25">
      <c r="A584" s="13" t="str">
        <f t="shared" si="962"/>
        <v>b</v>
      </c>
      <c r="B584" s="5" t="s">
        <v>2</v>
      </c>
      <c r="C584" s="7" t="s">
        <v>7</v>
      </c>
      <c r="D584" s="26"/>
      <c r="E584" s="26"/>
      <c r="F584" s="26">
        <v>0</v>
      </c>
      <c r="G584" s="26"/>
      <c r="H584" s="26"/>
      <c r="I584" s="26">
        <f t="shared" si="965"/>
        <v>0</v>
      </c>
      <c r="J584" s="26">
        <f t="shared" si="966"/>
        <v>0</v>
      </c>
      <c r="K584" s="27" t="e">
        <f t="shared" si="967"/>
        <v>#DIV/0!</v>
      </c>
      <c r="L584" s="31">
        <v>0</v>
      </c>
      <c r="M584" s="31">
        <v>0</v>
      </c>
      <c r="N584" s="26"/>
      <c r="O584" s="26">
        <f t="shared" si="970"/>
        <v>0</v>
      </c>
      <c r="P584" s="26">
        <f t="shared" si="971"/>
        <v>0</v>
      </c>
      <c r="Q584" s="29" t="e">
        <f t="shared" si="952"/>
        <v>#DIV/0!</v>
      </c>
      <c r="R584" s="18"/>
      <c r="S584" s="12" t="s">
        <v>90</v>
      </c>
    </row>
    <row r="585" spans="1:19" ht="18.75" hidden="1" x14ac:dyDescent="0.25">
      <c r="A585" s="13" t="str">
        <f t="shared" si="962"/>
        <v>b</v>
      </c>
      <c r="B585" s="5" t="s">
        <v>2</v>
      </c>
      <c r="C585" s="7" t="s">
        <v>8</v>
      </c>
      <c r="D585" s="26"/>
      <c r="E585" s="26"/>
      <c r="F585" s="26">
        <v>0</v>
      </c>
      <c r="G585" s="26"/>
      <c r="H585" s="26"/>
      <c r="I585" s="26">
        <f t="shared" si="965"/>
        <v>0</v>
      </c>
      <c r="J585" s="26">
        <f t="shared" si="966"/>
        <v>0</v>
      </c>
      <c r="K585" s="27" t="e">
        <f t="shared" si="967"/>
        <v>#DIV/0!</v>
      </c>
      <c r="L585" s="31">
        <v>0</v>
      </c>
      <c r="M585" s="31">
        <v>0</v>
      </c>
      <c r="N585" s="26"/>
      <c r="O585" s="26">
        <f t="shared" si="970"/>
        <v>0</v>
      </c>
      <c r="P585" s="26">
        <f t="shared" si="971"/>
        <v>0</v>
      </c>
      <c r="Q585" s="29" t="e">
        <f t="shared" si="952"/>
        <v>#DIV/0!</v>
      </c>
      <c r="R585" s="18"/>
      <c r="S585" s="12" t="s">
        <v>90</v>
      </c>
    </row>
    <row r="586" spans="1:19" ht="18.75" hidden="1" x14ac:dyDescent="0.25">
      <c r="A586" s="13" t="str">
        <f t="shared" si="962"/>
        <v>b</v>
      </c>
      <c r="B586" s="5" t="s">
        <v>2</v>
      </c>
      <c r="C586" s="7" t="s">
        <v>9</v>
      </c>
      <c r="D586" s="26"/>
      <c r="E586" s="26"/>
      <c r="F586" s="26">
        <v>0</v>
      </c>
      <c r="G586" s="26"/>
      <c r="H586" s="26"/>
      <c r="I586" s="26">
        <f t="shared" si="965"/>
        <v>0</v>
      </c>
      <c r="J586" s="26">
        <f t="shared" si="966"/>
        <v>0</v>
      </c>
      <c r="K586" s="27" t="e">
        <f t="shared" si="967"/>
        <v>#DIV/0!</v>
      </c>
      <c r="L586" s="31">
        <v>0</v>
      </c>
      <c r="M586" s="31">
        <v>0</v>
      </c>
      <c r="N586" s="26"/>
      <c r="O586" s="26">
        <f t="shared" si="970"/>
        <v>0</v>
      </c>
      <c r="P586" s="26">
        <f t="shared" si="971"/>
        <v>0</v>
      </c>
      <c r="Q586" s="29" t="e">
        <f t="shared" si="952"/>
        <v>#DIV/0!</v>
      </c>
      <c r="R586" s="18"/>
      <c r="S586" s="12" t="s">
        <v>90</v>
      </c>
    </row>
    <row r="587" spans="1:19" ht="18.75" hidden="1" x14ac:dyDescent="0.25">
      <c r="A587" s="13" t="str">
        <f t="shared" si="962"/>
        <v>b</v>
      </c>
      <c r="B587" s="5" t="s">
        <v>2</v>
      </c>
      <c r="C587" s="7" t="s">
        <v>10</v>
      </c>
      <c r="D587" s="26"/>
      <c r="E587" s="26"/>
      <c r="F587" s="26">
        <v>0</v>
      </c>
      <c r="G587" s="26"/>
      <c r="H587" s="26"/>
      <c r="I587" s="26">
        <f t="shared" si="965"/>
        <v>0</v>
      </c>
      <c r="J587" s="26">
        <f t="shared" si="966"/>
        <v>0</v>
      </c>
      <c r="K587" s="27" t="e">
        <f t="shared" si="967"/>
        <v>#DIV/0!</v>
      </c>
      <c r="L587" s="31">
        <v>0</v>
      </c>
      <c r="M587" s="31">
        <v>0</v>
      </c>
      <c r="N587" s="26"/>
      <c r="O587" s="26">
        <f t="shared" si="970"/>
        <v>0</v>
      </c>
      <c r="P587" s="26">
        <f t="shared" si="971"/>
        <v>0</v>
      </c>
      <c r="Q587" s="29" t="e">
        <f t="shared" si="952"/>
        <v>#DIV/0!</v>
      </c>
      <c r="R587" s="18"/>
      <c r="S587" s="12" t="s">
        <v>90</v>
      </c>
    </row>
    <row r="588" spans="1:19" ht="18.75" hidden="1" x14ac:dyDescent="0.25">
      <c r="A588" s="13" t="str">
        <f t="shared" si="962"/>
        <v>b</v>
      </c>
      <c r="B588" s="5" t="s">
        <v>2</v>
      </c>
      <c r="C588" s="4" t="s">
        <v>11</v>
      </c>
      <c r="D588" s="25"/>
      <c r="E588" s="25"/>
      <c r="F588" s="25">
        <v>0</v>
      </c>
      <c r="G588" s="25"/>
      <c r="H588" s="25"/>
      <c r="I588" s="26">
        <f t="shared" si="965"/>
        <v>0</v>
      </c>
      <c r="J588" s="26">
        <f t="shared" si="966"/>
        <v>0</v>
      </c>
      <c r="K588" s="27" t="e">
        <f t="shared" si="967"/>
        <v>#DIV/0!</v>
      </c>
      <c r="L588" s="25">
        <v>0</v>
      </c>
      <c r="M588" s="25">
        <v>0</v>
      </c>
      <c r="N588" s="25"/>
      <c r="O588" s="25">
        <f t="shared" si="970"/>
        <v>0</v>
      </c>
      <c r="P588" s="25">
        <f t="shared" si="971"/>
        <v>0</v>
      </c>
      <c r="Q588" s="28" t="e">
        <f t="shared" si="952"/>
        <v>#DIV/0!</v>
      </c>
      <c r="R588" s="17"/>
      <c r="S588" s="12" t="s">
        <v>90</v>
      </c>
    </row>
    <row r="589" spans="1:19" ht="18.75" hidden="1" x14ac:dyDescent="0.25">
      <c r="A589" s="13" t="str">
        <f t="shared" si="962"/>
        <v>b</v>
      </c>
      <c r="B589" s="5" t="s">
        <v>2</v>
      </c>
      <c r="C589" s="4" t="s">
        <v>12</v>
      </c>
      <c r="D589" s="25"/>
      <c r="E589" s="25"/>
      <c r="F589" s="25">
        <v>0</v>
      </c>
      <c r="G589" s="25"/>
      <c r="H589" s="25"/>
      <c r="I589" s="26">
        <f t="shared" si="965"/>
        <v>0</v>
      </c>
      <c r="J589" s="26">
        <f t="shared" si="966"/>
        <v>0</v>
      </c>
      <c r="K589" s="27" t="e">
        <f t="shared" si="967"/>
        <v>#DIV/0!</v>
      </c>
      <c r="L589" s="25">
        <v>0</v>
      </c>
      <c r="M589" s="25">
        <v>0</v>
      </c>
      <c r="N589" s="25"/>
      <c r="O589" s="25">
        <f t="shared" si="970"/>
        <v>0</v>
      </c>
      <c r="P589" s="25">
        <f t="shared" si="971"/>
        <v>0</v>
      </c>
      <c r="Q589" s="28" t="e">
        <f t="shared" si="952"/>
        <v>#DIV/0!</v>
      </c>
      <c r="R589" s="17"/>
      <c r="S589" s="12" t="s">
        <v>90</v>
      </c>
    </row>
    <row r="590" spans="1:19" ht="18.75" hidden="1" x14ac:dyDescent="0.25">
      <c r="A590" s="13" t="str">
        <f t="shared" si="962"/>
        <v>b</v>
      </c>
      <c r="B590" s="5" t="s">
        <v>2</v>
      </c>
      <c r="C590" s="4" t="s">
        <v>13</v>
      </c>
      <c r="D590" s="25"/>
      <c r="E590" s="25"/>
      <c r="F590" s="25">
        <v>0</v>
      </c>
      <c r="G590" s="25"/>
      <c r="H590" s="25"/>
      <c r="I590" s="26">
        <f t="shared" si="965"/>
        <v>0</v>
      </c>
      <c r="J590" s="26">
        <f t="shared" si="966"/>
        <v>0</v>
      </c>
      <c r="K590" s="27" t="e">
        <f t="shared" si="967"/>
        <v>#DIV/0!</v>
      </c>
      <c r="L590" s="25">
        <v>0</v>
      </c>
      <c r="M590" s="25">
        <v>0</v>
      </c>
      <c r="N590" s="25"/>
      <c r="O590" s="25">
        <f t="shared" si="970"/>
        <v>0</v>
      </c>
      <c r="P590" s="25">
        <f t="shared" si="971"/>
        <v>0</v>
      </c>
      <c r="Q590" s="28" t="e">
        <f t="shared" si="952"/>
        <v>#DIV/0!</v>
      </c>
      <c r="R590" s="17"/>
      <c r="S590" s="12" t="s">
        <v>90</v>
      </c>
    </row>
    <row r="591" spans="1:19" ht="78" customHeight="1" x14ac:dyDescent="0.25">
      <c r="A591" s="13" t="str">
        <f t="shared" si="962"/>
        <v>a</v>
      </c>
      <c r="B591" s="19" t="s">
        <v>152</v>
      </c>
      <c r="C591" s="20" t="s">
        <v>54</v>
      </c>
      <c r="D591" s="37">
        <f t="shared" ref="D591:F591" si="972">D592+D600+D601+D602</f>
        <v>0</v>
      </c>
      <c r="E591" s="37"/>
      <c r="F591" s="37">
        <f t="shared" si="972"/>
        <v>1225000</v>
      </c>
      <c r="G591" s="37">
        <f t="shared" ref="G591:H591" si="973">G592+G600+G601+G602</f>
        <v>921715</v>
      </c>
      <c r="H591" s="37">
        <f t="shared" si="973"/>
        <v>133413</v>
      </c>
      <c r="I591" s="37">
        <f t="shared" si="965"/>
        <v>1055128</v>
      </c>
      <c r="J591" s="44">
        <f t="shared" si="966"/>
        <v>169872</v>
      </c>
      <c r="K591" s="45">
        <f t="shared" si="967"/>
        <v>0.86132897959183674</v>
      </c>
      <c r="L591" s="40">
        <f t="shared" ref="L591:M591" si="974">L592+L600+L601+L602</f>
        <v>1660000</v>
      </c>
      <c r="M591" s="40">
        <f t="shared" si="974"/>
        <v>1660000</v>
      </c>
      <c r="N591" s="37">
        <f t="shared" ref="N591" si="975">N592+N600+N601+N602</f>
        <v>504870</v>
      </c>
      <c r="O591" s="37">
        <f t="shared" ref="O591" si="976">O592+O600+O601+O602</f>
        <v>1559998</v>
      </c>
      <c r="P591" s="44">
        <f t="shared" ref="P591" si="977">P592+P600+P601+P602</f>
        <v>100002</v>
      </c>
      <c r="Q591" s="46">
        <f t="shared" si="952"/>
        <v>0.93975783132530122</v>
      </c>
      <c r="R591" s="18"/>
      <c r="S591" s="12" t="s">
        <v>90</v>
      </c>
    </row>
    <row r="592" spans="1:19" ht="18.75" x14ac:dyDescent="0.25">
      <c r="A592" s="13" t="str">
        <f t="shared" si="962"/>
        <v>a</v>
      </c>
      <c r="B592" s="3" t="s">
        <v>2</v>
      </c>
      <c r="C592" s="4" t="s">
        <v>3</v>
      </c>
      <c r="D592" s="41">
        <f t="shared" ref="D592:H592" si="978">D593+D594+D595+D596+D597+D598+D599</f>
        <v>0</v>
      </c>
      <c r="E592" s="41"/>
      <c r="F592" s="41">
        <f t="shared" si="978"/>
        <v>1225000</v>
      </c>
      <c r="G592" s="41">
        <f t="shared" si="978"/>
        <v>921715</v>
      </c>
      <c r="H592" s="41">
        <f t="shared" si="978"/>
        <v>133413</v>
      </c>
      <c r="I592" s="37">
        <f t="shared" si="965"/>
        <v>1055128</v>
      </c>
      <c r="J592" s="44">
        <f t="shared" si="966"/>
        <v>169872</v>
      </c>
      <c r="K592" s="45">
        <f t="shared" si="967"/>
        <v>0.86132897959183674</v>
      </c>
      <c r="L592" s="41">
        <f t="shared" ref="L592:M592" si="979">L593+L594+L595+L596+L597+L598+L599</f>
        <v>1660000</v>
      </c>
      <c r="M592" s="41">
        <f t="shared" si="979"/>
        <v>1660000</v>
      </c>
      <c r="N592" s="41">
        <f t="shared" ref="N592:P592" si="980">N593+N594+N595+N596+N597+N598+N599</f>
        <v>504870</v>
      </c>
      <c r="O592" s="41">
        <f t="shared" si="980"/>
        <v>1559998</v>
      </c>
      <c r="P592" s="47">
        <f t="shared" si="980"/>
        <v>100002</v>
      </c>
      <c r="Q592" s="48">
        <f t="shared" si="952"/>
        <v>0.93975783132530122</v>
      </c>
      <c r="R592" s="17"/>
      <c r="S592" s="12" t="s">
        <v>90</v>
      </c>
    </row>
    <row r="593" spans="1:19" ht="18.75" hidden="1" x14ac:dyDescent="0.25">
      <c r="A593" s="13" t="str">
        <f t="shared" si="962"/>
        <v>b</v>
      </c>
      <c r="B593" s="5" t="s">
        <v>2</v>
      </c>
      <c r="C593" s="6" t="s">
        <v>4</v>
      </c>
      <c r="D593" s="26"/>
      <c r="E593" s="26"/>
      <c r="F593" s="26">
        <v>0</v>
      </c>
      <c r="G593" s="26"/>
      <c r="H593" s="26"/>
      <c r="I593" s="26">
        <f t="shared" si="965"/>
        <v>0</v>
      </c>
      <c r="J593" s="26">
        <f t="shared" si="966"/>
        <v>0</v>
      </c>
      <c r="K593" s="27" t="e">
        <f t="shared" si="967"/>
        <v>#DIV/0!</v>
      </c>
      <c r="L593" s="31">
        <v>0</v>
      </c>
      <c r="M593" s="31">
        <v>0</v>
      </c>
      <c r="N593" s="26"/>
      <c r="O593" s="26">
        <f t="shared" ref="O593:O602" si="981">I593+N593</f>
        <v>0</v>
      </c>
      <c r="P593" s="26">
        <f t="shared" ref="P593:P602" si="982">M593-O593</f>
        <v>0</v>
      </c>
      <c r="Q593" s="29" t="e">
        <f t="shared" si="952"/>
        <v>#DIV/0!</v>
      </c>
      <c r="R593" s="18"/>
      <c r="S593" s="12" t="s">
        <v>90</v>
      </c>
    </row>
    <row r="594" spans="1:19" ht="18.75" x14ac:dyDescent="0.25">
      <c r="A594" s="13" t="str">
        <f t="shared" si="962"/>
        <v>a</v>
      </c>
      <c r="B594" s="5" t="s">
        <v>2</v>
      </c>
      <c r="C594" s="6" t="s">
        <v>5</v>
      </c>
      <c r="D594" s="37"/>
      <c r="E594" s="37"/>
      <c r="F594" s="37">
        <v>920000</v>
      </c>
      <c r="G594" s="37">
        <v>835130</v>
      </c>
      <c r="H594" s="37"/>
      <c r="I594" s="37">
        <f t="shared" si="965"/>
        <v>835130</v>
      </c>
      <c r="J594" s="44">
        <f t="shared" si="966"/>
        <v>84870</v>
      </c>
      <c r="K594" s="45">
        <f t="shared" si="967"/>
        <v>0.90774999999999995</v>
      </c>
      <c r="L594" s="42">
        <v>1250000</v>
      </c>
      <c r="M594" s="42">
        <v>1250000</v>
      </c>
      <c r="N594" s="37">
        <v>414870</v>
      </c>
      <c r="O594" s="37">
        <f t="shared" si="981"/>
        <v>1250000</v>
      </c>
      <c r="P594" s="44">
        <f t="shared" si="982"/>
        <v>0</v>
      </c>
      <c r="Q594" s="46">
        <f t="shared" si="952"/>
        <v>1</v>
      </c>
      <c r="R594" s="18"/>
      <c r="S594" s="12" t="s">
        <v>90</v>
      </c>
    </row>
    <row r="595" spans="1:19" ht="18.75" hidden="1" x14ac:dyDescent="0.25">
      <c r="A595" s="13" t="str">
        <f t="shared" si="962"/>
        <v>b</v>
      </c>
      <c r="B595" s="5" t="s">
        <v>2</v>
      </c>
      <c r="C595" s="6" t="s">
        <v>6</v>
      </c>
      <c r="D595" s="26"/>
      <c r="E595" s="26"/>
      <c r="F595" s="26">
        <v>0</v>
      </c>
      <c r="G595" s="26"/>
      <c r="H595" s="26"/>
      <c r="I595" s="26">
        <f t="shared" si="965"/>
        <v>0</v>
      </c>
      <c r="J595" s="26">
        <f t="shared" si="966"/>
        <v>0</v>
      </c>
      <c r="K595" s="27" t="e">
        <f t="shared" si="967"/>
        <v>#DIV/0!</v>
      </c>
      <c r="L595" s="31">
        <v>0</v>
      </c>
      <c r="M595" s="31">
        <v>0</v>
      </c>
      <c r="N595" s="26"/>
      <c r="O595" s="26">
        <f t="shared" si="981"/>
        <v>0</v>
      </c>
      <c r="P595" s="26">
        <f t="shared" si="982"/>
        <v>0</v>
      </c>
      <c r="Q595" s="29" t="e">
        <f t="shared" si="952"/>
        <v>#DIV/0!</v>
      </c>
      <c r="R595" s="18"/>
      <c r="S595" s="12" t="s">
        <v>90</v>
      </c>
    </row>
    <row r="596" spans="1:19" ht="18.75" hidden="1" x14ac:dyDescent="0.25">
      <c r="A596" s="13" t="str">
        <f t="shared" si="962"/>
        <v>b</v>
      </c>
      <c r="B596" s="5" t="s">
        <v>2</v>
      </c>
      <c r="C596" s="7" t="s">
        <v>7</v>
      </c>
      <c r="D596" s="26"/>
      <c r="E596" s="26"/>
      <c r="F596" s="26">
        <v>0</v>
      </c>
      <c r="G596" s="26"/>
      <c r="H596" s="26"/>
      <c r="I596" s="26">
        <f t="shared" si="965"/>
        <v>0</v>
      </c>
      <c r="J596" s="26">
        <f t="shared" si="966"/>
        <v>0</v>
      </c>
      <c r="K596" s="27" t="e">
        <f t="shared" si="967"/>
        <v>#DIV/0!</v>
      </c>
      <c r="L596" s="31">
        <v>0</v>
      </c>
      <c r="M596" s="31">
        <v>0</v>
      </c>
      <c r="N596" s="26"/>
      <c r="O596" s="26">
        <f t="shared" si="981"/>
        <v>0</v>
      </c>
      <c r="P596" s="26">
        <f t="shared" si="982"/>
        <v>0</v>
      </c>
      <c r="Q596" s="29" t="e">
        <f t="shared" si="952"/>
        <v>#DIV/0!</v>
      </c>
      <c r="R596" s="18"/>
      <c r="S596" s="12" t="s">
        <v>90</v>
      </c>
    </row>
    <row r="597" spans="1:19" ht="18.75" hidden="1" x14ac:dyDescent="0.25">
      <c r="A597" s="13" t="str">
        <f t="shared" si="962"/>
        <v>b</v>
      </c>
      <c r="B597" s="5" t="s">
        <v>2</v>
      </c>
      <c r="C597" s="7" t="s">
        <v>8</v>
      </c>
      <c r="D597" s="26"/>
      <c r="E597" s="26"/>
      <c r="F597" s="26">
        <v>0</v>
      </c>
      <c r="G597" s="26"/>
      <c r="H597" s="26"/>
      <c r="I597" s="26">
        <f t="shared" si="965"/>
        <v>0</v>
      </c>
      <c r="J597" s="26">
        <f t="shared" si="966"/>
        <v>0</v>
      </c>
      <c r="K597" s="27" t="e">
        <f t="shared" si="967"/>
        <v>#DIV/0!</v>
      </c>
      <c r="L597" s="31">
        <v>0</v>
      </c>
      <c r="M597" s="31">
        <v>0</v>
      </c>
      <c r="N597" s="26"/>
      <c r="O597" s="26">
        <f t="shared" si="981"/>
        <v>0</v>
      </c>
      <c r="P597" s="26">
        <f t="shared" si="982"/>
        <v>0</v>
      </c>
      <c r="Q597" s="29" t="e">
        <f t="shared" si="952"/>
        <v>#DIV/0!</v>
      </c>
      <c r="R597" s="18"/>
      <c r="S597" s="12" t="s">
        <v>90</v>
      </c>
    </row>
    <row r="598" spans="1:19" ht="18.75" x14ac:dyDescent="0.25">
      <c r="A598" s="13" t="str">
        <f t="shared" si="962"/>
        <v>a</v>
      </c>
      <c r="B598" s="5" t="s">
        <v>2</v>
      </c>
      <c r="C598" s="7" t="s">
        <v>9</v>
      </c>
      <c r="D598" s="37"/>
      <c r="E598" s="37"/>
      <c r="F598" s="37">
        <v>305000</v>
      </c>
      <c r="G598" s="37">
        <v>86585</v>
      </c>
      <c r="H598" s="37">
        <v>133413</v>
      </c>
      <c r="I598" s="37">
        <f t="shared" si="965"/>
        <v>219998</v>
      </c>
      <c r="J598" s="44">
        <f t="shared" si="966"/>
        <v>85002</v>
      </c>
      <c r="K598" s="45">
        <f t="shared" si="967"/>
        <v>0.72130491803278685</v>
      </c>
      <c r="L598" s="42">
        <v>410000</v>
      </c>
      <c r="M598" s="42">
        <v>410000</v>
      </c>
      <c r="N598" s="37">
        <v>90000</v>
      </c>
      <c r="O598" s="37">
        <f t="shared" si="981"/>
        <v>309998</v>
      </c>
      <c r="P598" s="44">
        <f t="shared" si="982"/>
        <v>100002</v>
      </c>
      <c r="Q598" s="46">
        <f t="shared" si="952"/>
        <v>0.7560926829268293</v>
      </c>
      <c r="R598" s="18"/>
      <c r="S598" s="12" t="s">
        <v>90</v>
      </c>
    </row>
    <row r="599" spans="1:19" ht="18.75" hidden="1" x14ac:dyDescent="0.25">
      <c r="A599" s="13" t="str">
        <f t="shared" si="962"/>
        <v>b</v>
      </c>
      <c r="B599" s="5" t="s">
        <v>2</v>
      </c>
      <c r="C599" s="7" t="s">
        <v>10</v>
      </c>
      <c r="D599" s="26"/>
      <c r="E599" s="26"/>
      <c r="F599" s="26">
        <v>0</v>
      </c>
      <c r="G599" s="26"/>
      <c r="H599" s="26"/>
      <c r="I599" s="26">
        <f t="shared" si="965"/>
        <v>0</v>
      </c>
      <c r="J599" s="26">
        <f t="shared" si="966"/>
        <v>0</v>
      </c>
      <c r="K599" s="27" t="e">
        <f t="shared" si="967"/>
        <v>#DIV/0!</v>
      </c>
      <c r="L599" s="31">
        <v>0</v>
      </c>
      <c r="M599" s="31">
        <v>0</v>
      </c>
      <c r="N599" s="26"/>
      <c r="O599" s="26">
        <f t="shared" si="981"/>
        <v>0</v>
      </c>
      <c r="P599" s="26">
        <f t="shared" si="982"/>
        <v>0</v>
      </c>
      <c r="Q599" s="29" t="e">
        <f t="shared" si="952"/>
        <v>#DIV/0!</v>
      </c>
      <c r="R599" s="18"/>
      <c r="S599" s="12" t="s">
        <v>90</v>
      </c>
    </row>
    <row r="600" spans="1:19" ht="18.75" hidden="1" x14ac:dyDescent="0.25">
      <c r="A600" s="13" t="str">
        <f t="shared" si="962"/>
        <v>b</v>
      </c>
      <c r="B600" s="5" t="s">
        <v>2</v>
      </c>
      <c r="C600" s="4" t="s">
        <v>11</v>
      </c>
      <c r="D600" s="25"/>
      <c r="E600" s="25"/>
      <c r="F600" s="25">
        <v>0</v>
      </c>
      <c r="G600" s="25"/>
      <c r="H600" s="25"/>
      <c r="I600" s="26">
        <f t="shared" si="965"/>
        <v>0</v>
      </c>
      <c r="J600" s="26">
        <f t="shared" si="966"/>
        <v>0</v>
      </c>
      <c r="K600" s="27" t="e">
        <f t="shared" si="967"/>
        <v>#DIV/0!</v>
      </c>
      <c r="L600" s="25">
        <v>0</v>
      </c>
      <c r="M600" s="25">
        <v>0</v>
      </c>
      <c r="N600" s="25"/>
      <c r="O600" s="25">
        <f t="shared" si="981"/>
        <v>0</v>
      </c>
      <c r="P600" s="25">
        <f t="shared" si="982"/>
        <v>0</v>
      </c>
      <c r="Q600" s="28" t="e">
        <f t="shared" si="952"/>
        <v>#DIV/0!</v>
      </c>
      <c r="R600" s="17"/>
      <c r="S600" s="12" t="s">
        <v>90</v>
      </c>
    </row>
    <row r="601" spans="1:19" ht="18.75" hidden="1" x14ac:dyDescent="0.25">
      <c r="A601" s="13" t="str">
        <f t="shared" si="962"/>
        <v>b</v>
      </c>
      <c r="B601" s="5" t="s">
        <v>2</v>
      </c>
      <c r="C601" s="4" t="s">
        <v>12</v>
      </c>
      <c r="D601" s="25"/>
      <c r="E601" s="25"/>
      <c r="F601" s="25">
        <v>0</v>
      </c>
      <c r="G601" s="25"/>
      <c r="H601" s="25"/>
      <c r="I601" s="26">
        <f t="shared" si="965"/>
        <v>0</v>
      </c>
      <c r="J601" s="26">
        <f t="shared" si="966"/>
        <v>0</v>
      </c>
      <c r="K601" s="27" t="e">
        <f t="shared" si="967"/>
        <v>#DIV/0!</v>
      </c>
      <c r="L601" s="25">
        <v>0</v>
      </c>
      <c r="M601" s="25">
        <v>0</v>
      </c>
      <c r="N601" s="25"/>
      <c r="O601" s="25">
        <f t="shared" si="981"/>
        <v>0</v>
      </c>
      <c r="P601" s="25">
        <f t="shared" si="982"/>
        <v>0</v>
      </c>
      <c r="Q601" s="28" t="e">
        <f t="shared" si="952"/>
        <v>#DIV/0!</v>
      </c>
      <c r="R601" s="17"/>
      <c r="S601" s="12" t="s">
        <v>90</v>
      </c>
    </row>
    <row r="602" spans="1:19" ht="18.75" hidden="1" x14ac:dyDescent="0.25">
      <c r="A602" s="13" t="str">
        <f t="shared" si="962"/>
        <v>b</v>
      </c>
      <c r="B602" s="5" t="s">
        <v>2</v>
      </c>
      <c r="C602" s="4" t="s">
        <v>13</v>
      </c>
      <c r="D602" s="25"/>
      <c r="E602" s="25"/>
      <c r="F602" s="25">
        <v>0</v>
      </c>
      <c r="G602" s="25"/>
      <c r="H602" s="25"/>
      <c r="I602" s="26">
        <f t="shared" si="965"/>
        <v>0</v>
      </c>
      <c r="J602" s="26">
        <f t="shared" si="966"/>
        <v>0</v>
      </c>
      <c r="K602" s="27" t="e">
        <f t="shared" si="967"/>
        <v>#DIV/0!</v>
      </c>
      <c r="L602" s="25">
        <v>0</v>
      </c>
      <c r="M602" s="25">
        <v>0</v>
      </c>
      <c r="N602" s="25"/>
      <c r="O602" s="25">
        <f t="shared" si="981"/>
        <v>0</v>
      </c>
      <c r="P602" s="25">
        <f t="shared" si="982"/>
        <v>0</v>
      </c>
      <c r="Q602" s="28" t="e">
        <f t="shared" si="952"/>
        <v>#DIV/0!</v>
      </c>
      <c r="R602" s="17"/>
      <c r="S602" s="12" t="s">
        <v>90</v>
      </c>
    </row>
    <row r="603" spans="1:19" ht="18.75" x14ac:dyDescent="0.25">
      <c r="A603" s="13" t="str">
        <f t="shared" si="962"/>
        <v>a</v>
      </c>
      <c r="B603" s="19" t="s">
        <v>154</v>
      </c>
      <c r="C603" s="20" t="s">
        <v>55</v>
      </c>
      <c r="D603" s="26">
        <f t="shared" ref="D603:H603" si="983">D604+D612+D613+D614</f>
        <v>0</v>
      </c>
      <c r="E603" s="26">
        <f t="shared" ref="E603" si="984">E604+E612+E613+E614</f>
        <v>70000</v>
      </c>
      <c r="F603" s="26">
        <f t="shared" si="983"/>
        <v>7873050</v>
      </c>
      <c r="G603" s="26">
        <f t="shared" si="983"/>
        <v>3170451</v>
      </c>
      <c r="H603" s="26">
        <f t="shared" si="983"/>
        <v>3187365</v>
      </c>
      <c r="I603" s="26">
        <f t="shared" si="965"/>
        <v>6357816</v>
      </c>
      <c r="J603" s="56">
        <f t="shared" si="966"/>
        <v>1515234</v>
      </c>
      <c r="K603" s="57">
        <f t="shared" si="967"/>
        <v>0.80754167698668244</v>
      </c>
      <c r="L603" s="26">
        <f t="shared" ref="L603:N603" si="985">L604+L612+L613+L614</f>
        <v>12520000</v>
      </c>
      <c r="M603" s="26">
        <f t="shared" si="985"/>
        <v>12520000</v>
      </c>
      <c r="N603" s="26">
        <f t="shared" si="985"/>
        <v>5798843</v>
      </c>
      <c r="O603" s="26">
        <f t="shared" ref="O603" si="986">O604+O612+O613+O614</f>
        <v>12156659</v>
      </c>
      <c r="P603" s="56">
        <f t="shared" ref="P603" si="987">P604+P612+P613+P614</f>
        <v>363341</v>
      </c>
      <c r="Q603" s="60">
        <f t="shared" si="952"/>
        <v>0.97097915335463258</v>
      </c>
      <c r="R603" s="18"/>
    </row>
    <row r="604" spans="1:19" ht="18.75" x14ac:dyDescent="0.25">
      <c r="A604" s="13" t="str">
        <f t="shared" si="962"/>
        <v>a</v>
      </c>
      <c r="B604" s="3" t="s">
        <v>2</v>
      </c>
      <c r="C604" s="4" t="s">
        <v>3</v>
      </c>
      <c r="D604" s="25">
        <f t="shared" ref="D604:E604" si="988">D605+D606+D607+D608+D609+D610+D611</f>
        <v>0</v>
      </c>
      <c r="E604" s="25">
        <f t="shared" si="988"/>
        <v>70000</v>
      </c>
      <c r="F604" s="25">
        <f t="shared" ref="F604" si="989">F605+F606+F607+F608+F609+F610+F611</f>
        <v>7873050</v>
      </c>
      <c r="G604" s="25">
        <f t="shared" ref="G604:H604" si="990">G605+G606+G607+G608+G609+G610+G611</f>
        <v>3170451</v>
      </c>
      <c r="H604" s="25">
        <f t="shared" si="990"/>
        <v>3187365</v>
      </c>
      <c r="I604" s="26">
        <f t="shared" si="965"/>
        <v>6357816</v>
      </c>
      <c r="J604" s="56">
        <f t="shared" si="966"/>
        <v>1515234</v>
      </c>
      <c r="K604" s="57">
        <f t="shared" si="967"/>
        <v>0.80754167698668244</v>
      </c>
      <c r="L604" s="25">
        <f t="shared" ref="L604:N604" si="991">L605+L606+L607+L608+L609+L610+L611</f>
        <v>12520000</v>
      </c>
      <c r="M604" s="25">
        <f t="shared" si="991"/>
        <v>12520000</v>
      </c>
      <c r="N604" s="25">
        <f t="shared" si="991"/>
        <v>5798843</v>
      </c>
      <c r="O604" s="25">
        <f t="shared" ref="O604:P604" si="992">O605+O606+O607+O608+O609+O610+O611</f>
        <v>12156659</v>
      </c>
      <c r="P604" s="58">
        <f t="shared" si="992"/>
        <v>363341</v>
      </c>
      <c r="Q604" s="59">
        <f t="shared" si="952"/>
        <v>0.97097915335463258</v>
      </c>
      <c r="R604" s="17"/>
    </row>
    <row r="605" spans="1:19" ht="18.75" hidden="1" x14ac:dyDescent="0.25">
      <c r="A605" s="13" t="str">
        <f t="shared" si="962"/>
        <v>b</v>
      </c>
      <c r="B605" s="5" t="s">
        <v>2</v>
      </c>
      <c r="C605" s="6" t="s">
        <v>4</v>
      </c>
      <c r="D605" s="26">
        <f t="shared" ref="D605:H614" si="993">D617+D629+D641</f>
        <v>0</v>
      </c>
      <c r="E605" s="26">
        <f t="shared" ref="E605" si="994">E617+E629+E641</f>
        <v>0</v>
      </c>
      <c r="F605" s="26">
        <f t="shared" si="993"/>
        <v>0</v>
      </c>
      <c r="G605" s="26">
        <f t="shared" si="993"/>
        <v>0</v>
      </c>
      <c r="H605" s="26">
        <f t="shared" si="993"/>
        <v>0</v>
      </c>
      <c r="I605" s="26">
        <f t="shared" si="965"/>
        <v>0</v>
      </c>
      <c r="J605" s="26">
        <f t="shared" si="966"/>
        <v>0</v>
      </c>
      <c r="K605" s="27" t="e">
        <f t="shared" si="967"/>
        <v>#DIV/0!</v>
      </c>
      <c r="L605" s="26">
        <f t="shared" ref="L605:L614" si="995">L617+L629+L641</f>
        <v>0</v>
      </c>
      <c r="M605" s="26">
        <f t="shared" ref="M605:N605" si="996">M617+M629+M641</f>
        <v>0</v>
      </c>
      <c r="N605" s="26">
        <f t="shared" si="996"/>
        <v>0</v>
      </c>
      <c r="O605" s="26">
        <f t="shared" ref="O605:P605" si="997">O617+O629+O641</f>
        <v>0</v>
      </c>
      <c r="P605" s="26">
        <f t="shared" si="997"/>
        <v>0</v>
      </c>
      <c r="Q605" s="29" t="e">
        <f t="shared" si="952"/>
        <v>#DIV/0!</v>
      </c>
      <c r="R605" s="18"/>
    </row>
    <row r="606" spans="1:19" ht="18.75" x14ac:dyDescent="0.25">
      <c r="A606" s="13" t="str">
        <f t="shared" si="962"/>
        <v>a</v>
      </c>
      <c r="B606" s="5" t="s">
        <v>2</v>
      </c>
      <c r="C606" s="6" t="s">
        <v>5</v>
      </c>
      <c r="D606" s="26">
        <f t="shared" si="993"/>
        <v>0</v>
      </c>
      <c r="E606" s="26">
        <f t="shared" ref="E606" si="998">E618+E630+E642</f>
        <v>70000</v>
      </c>
      <c r="F606" s="26">
        <f t="shared" si="993"/>
        <v>3470000</v>
      </c>
      <c r="G606" s="26">
        <f t="shared" si="993"/>
        <v>293437</v>
      </c>
      <c r="H606" s="26">
        <f t="shared" si="993"/>
        <v>1661329</v>
      </c>
      <c r="I606" s="26">
        <f t="shared" si="965"/>
        <v>1954766</v>
      </c>
      <c r="J606" s="56">
        <f t="shared" si="966"/>
        <v>1515234</v>
      </c>
      <c r="K606" s="57">
        <f t="shared" si="967"/>
        <v>0.56333314121037459</v>
      </c>
      <c r="L606" s="26">
        <f t="shared" si="995"/>
        <v>6415000</v>
      </c>
      <c r="M606" s="26">
        <f t="shared" ref="M606:N606" si="999">M618+M630+M642</f>
        <v>6070000</v>
      </c>
      <c r="N606" s="26">
        <f t="shared" si="999"/>
        <v>3614500</v>
      </c>
      <c r="O606" s="26">
        <f t="shared" ref="O606:P606" si="1000">O618+O630+O642</f>
        <v>5569266</v>
      </c>
      <c r="P606" s="56">
        <f t="shared" si="1000"/>
        <v>500734</v>
      </c>
      <c r="Q606" s="60">
        <f t="shared" si="952"/>
        <v>0.91750675453047781</v>
      </c>
      <c r="R606" s="18"/>
    </row>
    <row r="607" spans="1:19" ht="18.75" hidden="1" x14ac:dyDescent="0.25">
      <c r="A607" s="13" t="str">
        <f t="shared" si="962"/>
        <v>b</v>
      </c>
      <c r="B607" s="5" t="s">
        <v>2</v>
      </c>
      <c r="C607" s="6" t="s">
        <v>6</v>
      </c>
      <c r="D607" s="26">
        <f t="shared" si="993"/>
        <v>0</v>
      </c>
      <c r="E607" s="26">
        <f t="shared" ref="E607" si="1001">E619+E631+E643</f>
        <v>0</v>
      </c>
      <c r="F607" s="26">
        <f t="shared" si="993"/>
        <v>0</v>
      </c>
      <c r="G607" s="26">
        <f t="shared" si="993"/>
        <v>0</v>
      </c>
      <c r="H607" s="26">
        <f t="shared" si="993"/>
        <v>0</v>
      </c>
      <c r="I607" s="26">
        <f t="shared" si="965"/>
        <v>0</v>
      </c>
      <c r="J607" s="26">
        <f t="shared" si="966"/>
        <v>0</v>
      </c>
      <c r="K607" s="27" t="e">
        <f t="shared" si="967"/>
        <v>#DIV/0!</v>
      </c>
      <c r="L607" s="26">
        <f t="shared" si="995"/>
        <v>0</v>
      </c>
      <c r="M607" s="26">
        <f t="shared" ref="M607:N607" si="1002">M619+M631+M643</f>
        <v>0</v>
      </c>
      <c r="N607" s="26">
        <f t="shared" si="1002"/>
        <v>0</v>
      </c>
      <c r="O607" s="26">
        <f t="shared" ref="O607:P607" si="1003">O619+O631+O643</f>
        <v>0</v>
      </c>
      <c r="P607" s="26">
        <f t="shared" si="1003"/>
        <v>0</v>
      </c>
      <c r="Q607" s="29" t="e">
        <f t="shared" si="952"/>
        <v>#DIV/0!</v>
      </c>
      <c r="R607" s="18"/>
    </row>
    <row r="608" spans="1:19" ht="18.75" hidden="1" x14ac:dyDescent="0.25">
      <c r="A608" s="13" t="str">
        <f t="shared" si="962"/>
        <v>b</v>
      </c>
      <c r="B608" s="5" t="s">
        <v>2</v>
      </c>
      <c r="C608" s="7" t="s">
        <v>7</v>
      </c>
      <c r="D608" s="26">
        <f t="shared" si="993"/>
        <v>0</v>
      </c>
      <c r="E608" s="26">
        <f t="shared" ref="E608" si="1004">E620+E632+E644</f>
        <v>0</v>
      </c>
      <c r="F608" s="26">
        <f t="shared" si="993"/>
        <v>0</v>
      </c>
      <c r="G608" s="26">
        <f t="shared" si="993"/>
        <v>0</v>
      </c>
      <c r="H608" s="26">
        <f t="shared" si="993"/>
        <v>0</v>
      </c>
      <c r="I608" s="26">
        <f t="shared" si="965"/>
        <v>0</v>
      </c>
      <c r="J608" s="26">
        <f t="shared" si="966"/>
        <v>0</v>
      </c>
      <c r="K608" s="27" t="e">
        <f t="shared" si="967"/>
        <v>#DIV/0!</v>
      </c>
      <c r="L608" s="26">
        <f t="shared" si="995"/>
        <v>0</v>
      </c>
      <c r="M608" s="26">
        <f t="shared" ref="M608:N608" si="1005">M620+M632+M644</f>
        <v>0</v>
      </c>
      <c r="N608" s="26">
        <f t="shared" si="1005"/>
        <v>0</v>
      </c>
      <c r="O608" s="26">
        <f t="shared" ref="O608:P608" si="1006">O620+O632+O644</f>
        <v>0</v>
      </c>
      <c r="P608" s="26">
        <f t="shared" si="1006"/>
        <v>0</v>
      </c>
      <c r="Q608" s="29" t="e">
        <f t="shared" si="952"/>
        <v>#DIV/0!</v>
      </c>
      <c r="R608" s="18"/>
    </row>
    <row r="609" spans="1:19" ht="18.75" hidden="1" x14ac:dyDescent="0.25">
      <c r="A609" s="13" t="str">
        <f t="shared" si="962"/>
        <v>b</v>
      </c>
      <c r="B609" s="5" t="s">
        <v>2</v>
      </c>
      <c r="C609" s="7" t="s">
        <v>8</v>
      </c>
      <c r="D609" s="26">
        <f t="shared" si="993"/>
        <v>0</v>
      </c>
      <c r="E609" s="26">
        <f t="shared" ref="E609" si="1007">E621+E633+E645</f>
        <v>0</v>
      </c>
      <c r="F609" s="26">
        <f t="shared" si="993"/>
        <v>0</v>
      </c>
      <c r="G609" s="26">
        <f t="shared" si="993"/>
        <v>0</v>
      </c>
      <c r="H609" s="26">
        <f t="shared" si="993"/>
        <v>0</v>
      </c>
      <c r="I609" s="26">
        <f t="shared" si="965"/>
        <v>0</v>
      </c>
      <c r="J609" s="26">
        <f t="shared" si="966"/>
        <v>0</v>
      </c>
      <c r="K609" s="27" t="e">
        <f t="shared" si="967"/>
        <v>#DIV/0!</v>
      </c>
      <c r="L609" s="26">
        <f t="shared" si="995"/>
        <v>0</v>
      </c>
      <c r="M609" s="26">
        <f t="shared" ref="M609:N609" si="1008">M621+M633+M645</f>
        <v>0</v>
      </c>
      <c r="N609" s="26">
        <f t="shared" si="1008"/>
        <v>0</v>
      </c>
      <c r="O609" s="26">
        <f t="shared" ref="O609:P609" si="1009">O621+O633+O645</f>
        <v>0</v>
      </c>
      <c r="P609" s="26">
        <f t="shared" si="1009"/>
        <v>0</v>
      </c>
      <c r="Q609" s="29" t="e">
        <f t="shared" si="952"/>
        <v>#DIV/0!</v>
      </c>
      <c r="R609" s="18"/>
    </row>
    <row r="610" spans="1:19" ht="18.75" x14ac:dyDescent="0.25">
      <c r="A610" s="13" t="str">
        <f t="shared" si="962"/>
        <v>a</v>
      </c>
      <c r="B610" s="5" t="s">
        <v>2</v>
      </c>
      <c r="C610" s="7" t="s">
        <v>9</v>
      </c>
      <c r="D610" s="26">
        <f t="shared" si="993"/>
        <v>0</v>
      </c>
      <c r="E610" s="26">
        <f t="shared" ref="E610" si="1010">E622+E634+E646</f>
        <v>0</v>
      </c>
      <c r="F610" s="26">
        <f t="shared" si="993"/>
        <v>4403050</v>
      </c>
      <c r="G610" s="26">
        <f t="shared" si="993"/>
        <v>2877014</v>
      </c>
      <c r="H610" s="26">
        <f t="shared" si="993"/>
        <v>1526036</v>
      </c>
      <c r="I610" s="26">
        <f t="shared" si="965"/>
        <v>4403050</v>
      </c>
      <c r="J610" s="56">
        <f t="shared" si="966"/>
        <v>0</v>
      </c>
      <c r="K610" s="57">
        <f t="shared" si="967"/>
        <v>1</v>
      </c>
      <c r="L610" s="26">
        <f t="shared" si="995"/>
        <v>6105000</v>
      </c>
      <c r="M610" s="26">
        <f t="shared" ref="M610:N610" si="1011">M622+M634+M646</f>
        <v>6450000</v>
      </c>
      <c r="N610" s="26">
        <f t="shared" si="1011"/>
        <v>2184343</v>
      </c>
      <c r="O610" s="26">
        <f t="shared" ref="O610:P610" si="1012">O622+O634+O646</f>
        <v>6587393</v>
      </c>
      <c r="P610" s="56">
        <f t="shared" si="1012"/>
        <v>-137393</v>
      </c>
      <c r="Q610" s="60">
        <f t="shared" si="952"/>
        <v>1.0213012403100776</v>
      </c>
      <c r="R610" s="18"/>
    </row>
    <row r="611" spans="1:19" ht="18.75" hidden="1" x14ac:dyDescent="0.25">
      <c r="A611" s="13" t="str">
        <f t="shared" si="962"/>
        <v>b</v>
      </c>
      <c r="B611" s="5" t="s">
        <v>2</v>
      </c>
      <c r="C611" s="7" t="s">
        <v>10</v>
      </c>
      <c r="D611" s="26">
        <f t="shared" si="993"/>
        <v>0</v>
      </c>
      <c r="E611" s="26">
        <f t="shared" ref="E611" si="1013">E623+E635+E647</f>
        <v>0</v>
      </c>
      <c r="F611" s="26">
        <f t="shared" si="993"/>
        <v>0</v>
      </c>
      <c r="G611" s="26">
        <f t="shared" si="993"/>
        <v>0</v>
      </c>
      <c r="H611" s="26">
        <f t="shared" si="993"/>
        <v>0</v>
      </c>
      <c r="I611" s="26">
        <f t="shared" si="965"/>
        <v>0</v>
      </c>
      <c r="J611" s="26">
        <f t="shared" si="966"/>
        <v>0</v>
      </c>
      <c r="K611" s="27" t="e">
        <f t="shared" si="967"/>
        <v>#DIV/0!</v>
      </c>
      <c r="L611" s="26">
        <f t="shared" si="995"/>
        <v>0</v>
      </c>
      <c r="M611" s="26">
        <f t="shared" ref="M611:N611" si="1014">M623+M635+M647</f>
        <v>0</v>
      </c>
      <c r="N611" s="26">
        <f t="shared" si="1014"/>
        <v>0</v>
      </c>
      <c r="O611" s="26">
        <f t="shared" ref="O611:P611" si="1015">O623+O635+O647</f>
        <v>0</v>
      </c>
      <c r="P611" s="26">
        <f t="shared" si="1015"/>
        <v>0</v>
      </c>
      <c r="Q611" s="29" t="e">
        <f t="shared" si="952"/>
        <v>#DIV/0!</v>
      </c>
      <c r="R611" s="18"/>
    </row>
    <row r="612" spans="1:19" ht="18.75" hidden="1" x14ac:dyDescent="0.25">
      <c r="A612" s="13" t="str">
        <f t="shared" si="962"/>
        <v>b</v>
      </c>
      <c r="B612" s="3" t="s">
        <v>2</v>
      </c>
      <c r="C612" s="4" t="s">
        <v>11</v>
      </c>
      <c r="D612" s="25">
        <f t="shared" si="993"/>
        <v>0</v>
      </c>
      <c r="E612" s="25">
        <f t="shared" ref="E612" si="1016">E624+E636+E648</f>
        <v>0</v>
      </c>
      <c r="F612" s="25">
        <f t="shared" si="993"/>
        <v>0</v>
      </c>
      <c r="G612" s="25">
        <f t="shared" si="993"/>
        <v>0</v>
      </c>
      <c r="H612" s="25">
        <f t="shared" si="993"/>
        <v>0</v>
      </c>
      <c r="I612" s="26">
        <f t="shared" si="965"/>
        <v>0</v>
      </c>
      <c r="J612" s="26">
        <f t="shared" si="966"/>
        <v>0</v>
      </c>
      <c r="K612" s="27" t="e">
        <f t="shared" si="967"/>
        <v>#DIV/0!</v>
      </c>
      <c r="L612" s="25">
        <f t="shared" si="995"/>
        <v>0</v>
      </c>
      <c r="M612" s="25">
        <f t="shared" ref="M612:N612" si="1017">M624+M636+M648</f>
        <v>0</v>
      </c>
      <c r="N612" s="25">
        <f t="shared" si="1017"/>
        <v>0</v>
      </c>
      <c r="O612" s="25">
        <f t="shared" ref="O612:P612" si="1018">O624+O636+O648</f>
        <v>0</v>
      </c>
      <c r="P612" s="25">
        <f t="shared" si="1018"/>
        <v>0</v>
      </c>
      <c r="Q612" s="28" t="e">
        <f t="shared" si="952"/>
        <v>#DIV/0!</v>
      </c>
      <c r="R612" s="17"/>
    </row>
    <row r="613" spans="1:19" ht="18.75" hidden="1" x14ac:dyDescent="0.25">
      <c r="A613" s="13" t="str">
        <f t="shared" si="962"/>
        <v>b</v>
      </c>
      <c r="B613" s="3" t="s">
        <v>2</v>
      </c>
      <c r="C613" s="4" t="s">
        <v>12</v>
      </c>
      <c r="D613" s="25">
        <f t="shared" si="993"/>
        <v>0</v>
      </c>
      <c r="E613" s="25">
        <f t="shared" ref="E613" si="1019">E625+E637+E649</f>
        <v>0</v>
      </c>
      <c r="F613" s="25">
        <f t="shared" si="993"/>
        <v>0</v>
      </c>
      <c r="G613" s="25">
        <f t="shared" si="993"/>
        <v>0</v>
      </c>
      <c r="H613" s="25">
        <f t="shared" si="993"/>
        <v>0</v>
      </c>
      <c r="I613" s="26">
        <f t="shared" si="965"/>
        <v>0</v>
      </c>
      <c r="J613" s="26">
        <f t="shared" si="966"/>
        <v>0</v>
      </c>
      <c r="K613" s="27" t="e">
        <f t="shared" si="967"/>
        <v>#DIV/0!</v>
      </c>
      <c r="L613" s="25">
        <f t="shared" si="995"/>
        <v>0</v>
      </c>
      <c r="M613" s="25">
        <f t="shared" ref="M613:N613" si="1020">M625+M637+M649</f>
        <v>0</v>
      </c>
      <c r="N613" s="25">
        <f t="shared" si="1020"/>
        <v>0</v>
      </c>
      <c r="O613" s="25">
        <f t="shared" ref="O613:P613" si="1021">O625+O637+O649</f>
        <v>0</v>
      </c>
      <c r="P613" s="25">
        <f t="shared" si="1021"/>
        <v>0</v>
      </c>
      <c r="Q613" s="28" t="e">
        <f t="shared" si="952"/>
        <v>#DIV/0!</v>
      </c>
      <c r="R613" s="17"/>
    </row>
    <row r="614" spans="1:19" ht="18.75" hidden="1" x14ac:dyDescent="0.25">
      <c r="A614" s="13" t="str">
        <f t="shared" si="962"/>
        <v>b</v>
      </c>
      <c r="B614" s="3" t="s">
        <v>2</v>
      </c>
      <c r="C614" s="4" t="s">
        <v>13</v>
      </c>
      <c r="D614" s="25">
        <f t="shared" si="993"/>
        <v>0</v>
      </c>
      <c r="E614" s="25">
        <f t="shared" ref="E614" si="1022">E626+E638+E650</f>
        <v>0</v>
      </c>
      <c r="F614" s="25">
        <f t="shared" si="993"/>
        <v>0</v>
      </c>
      <c r="G614" s="25">
        <f t="shared" si="993"/>
        <v>0</v>
      </c>
      <c r="H614" s="25">
        <f t="shared" si="993"/>
        <v>0</v>
      </c>
      <c r="I614" s="26">
        <f t="shared" si="965"/>
        <v>0</v>
      </c>
      <c r="J614" s="26">
        <f t="shared" si="966"/>
        <v>0</v>
      </c>
      <c r="K614" s="27" t="e">
        <f t="shared" si="967"/>
        <v>#DIV/0!</v>
      </c>
      <c r="L614" s="25">
        <f t="shared" si="995"/>
        <v>0</v>
      </c>
      <c r="M614" s="25">
        <f t="shared" ref="M614:N614" si="1023">M626+M638+M650</f>
        <v>0</v>
      </c>
      <c r="N614" s="25">
        <f t="shared" si="1023"/>
        <v>0</v>
      </c>
      <c r="O614" s="25">
        <f t="shared" ref="O614:P614" si="1024">O626+O638+O650</f>
        <v>0</v>
      </c>
      <c r="P614" s="25">
        <f t="shared" si="1024"/>
        <v>0</v>
      </c>
      <c r="Q614" s="28" t="e">
        <f t="shared" si="952"/>
        <v>#DIV/0!</v>
      </c>
      <c r="R614" s="17"/>
    </row>
    <row r="615" spans="1:19" ht="31.5" x14ac:dyDescent="0.25">
      <c r="A615" s="13" t="str">
        <f t="shared" si="962"/>
        <v>a</v>
      </c>
      <c r="B615" s="19" t="s">
        <v>156</v>
      </c>
      <c r="C615" s="20" t="s">
        <v>56</v>
      </c>
      <c r="D615" s="26">
        <f t="shared" ref="D615:F615" si="1025">D616+D624+D625+D626</f>
        <v>0</v>
      </c>
      <c r="E615" s="26"/>
      <c r="F615" s="26">
        <f t="shared" si="1025"/>
        <v>4403050</v>
      </c>
      <c r="G615" s="26">
        <f t="shared" ref="G615:H615" si="1026">G616+G624+G625+G626</f>
        <v>2877014</v>
      </c>
      <c r="H615" s="26">
        <f t="shared" si="1026"/>
        <v>1526036</v>
      </c>
      <c r="I615" s="26">
        <f t="shared" si="965"/>
        <v>4403050</v>
      </c>
      <c r="J615" s="56">
        <f t="shared" si="966"/>
        <v>0</v>
      </c>
      <c r="K615" s="57">
        <f t="shared" si="967"/>
        <v>1</v>
      </c>
      <c r="L615" s="30">
        <f t="shared" ref="L615:M615" si="1027">L616+L624+L625+L626</f>
        <v>6105000</v>
      </c>
      <c r="M615" s="30">
        <f t="shared" si="1027"/>
        <v>6450000</v>
      </c>
      <c r="N615" s="26">
        <f t="shared" ref="N615" si="1028">N616+N624+N625+N626</f>
        <v>2184343</v>
      </c>
      <c r="O615" s="26">
        <f t="shared" ref="O615" si="1029">O616+O624+O625+O626</f>
        <v>6587393</v>
      </c>
      <c r="P615" s="56">
        <f t="shared" ref="P615" si="1030">P616+P624+P625+P626</f>
        <v>-137393</v>
      </c>
      <c r="Q615" s="60">
        <f t="shared" si="952"/>
        <v>1.0213012403100776</v>
      </c>
      <c r="R615" s="18"/>
      <c r="S615" s="12" t="s">
        <v>91</v>
      </c>
    </row>
    <row r="616" spans="1:19" ht="18.75" x14ac:dyDescent="0.25">
      <c r="A616" s="13" t="str">
        <f t="shared" si="962"/>
        <v>a</v>
      </c>
      <c r="B616" s="3" t="s">
        <v>2</v>
      </c>
      <c r="C616" s="4" t="s">
        <v>3</v>
      </c>
      <c r="D616" s="25">
        <f t="shared" ref="D616:H616" si="1031">D617+D618+D619+D620+D621+D622+D623</f>
        <v>0</v>
      </c>
      <c r="E616" s="25"/>
      <c r="F616" s="25">
        <f t="shared" si="1031"/>
        <v>4403050</v>
      </c>
      <c r="G616" s="25">
        <f t="shared" si="1031"/>
        <v>2877014</v>
      </c>
      <c r="H616" s="25">
        <f t="shared" si="1031"/>
        <v>1526036</v>
      </c>
      <c r="I616" s="26">
        <f t="shared" si="965"/>
        <v>4403050</v>
      </c>
      <c r="J616" s="56">
        <f t="shared" si="966"/>
        <v>0</v>
      </c>
      <c r="K616" s="57">
        <f t="shared" si="967"/>
        <v>1</v>
      </c>
      <c r="L616" s="25">
        <f t="shared" ref="L616:M616" si="1032">L617+L618+L619+L620+L621+L622+L623</f>
        <v>6105000</v>
      </c>
      <c r="M616" s="25">
        <f t="shared" si="1032"/>
        <v>6450000</v>
      </c>
      <c r="N616" s="25">
        <f t="shared" ref="N616:P616" si="1033">N617+N618+N619+N620+N621+N622+N623</f>
        <v>2184343</v>
      </c>
      <c r="O616" s="25">
        <f t="shared" si="1033"/>
        <v>6587393</v>
      </c>
      <c r="P616" s="58">
        <f t="shared" si="1033"/>
        <v>-137393</v>
      </c>
      <c r="Q616" s="59">
        <f t="shared" si="952"/>
        <v>1.0213012403100776</v>
      </c>
      <c r="R616" s="17"/>
      <c r="S616" s="12" t="s">
        <v>91</v>
      </c>
    </row>
    <row r="617" spans="1:19" ht="18.75" hidden="1" x14ac:dyDescent="0.25">
      <c r="A617" s="13" t="str">
        <f t="shared" si="962"/>
        <v>b</v>
      </c>
      <c r="B617" s="5" t="s">
        <v>2</v>
      </c>
      <c r="C617" s="6" t="s">
        <v>4</v>
      </c>
      <c r="D617" s="26"/>
      <c r="E617" s="26"/>
      <c r="F617" s="26">
        <v>0</v>
      </c>
      <c r="G617" s="26"/>
      <c r="H617" s="26"/>
      <c r="I617" s="26">
        <f t="shared" si="965"/>
        <v>0</v>
      </c>
      <c r="J617" s="26">
        <f t="shared" si="966"/>
        <v>0</v>
      </c>
      <c r="K617" s="27" t="e">
        <f t="shared" si="967"/>
        <v>#DIV/0!</v>
      </c>
      <c r="L617" s="31">
        <v>0</v>
      </c>
      <c r="M617" s="31">
        <v>0</v>
      </c>
      <c r="N617" s="26"/>
      <c r="O617" s="26">
        <f t="shared" ref="O617:O626" si="1034">I617+N617</f>
        <v>0</v>
      </c>
      <c r="P617" s="26">
        <f t="shared" ref="P617:P626" si="1035">M617-O617</f>
        <v>0</v>
      </c>
      <c r="Q617" s="29" t="e">
        <f t="shared" si="952"/>
        <v>#DIV/0!</v>
      </c>
      <c r="R617" s="18"/>
      <c r="S617" s="12" t="s">
        <v>91</v>
      </c>
    </row>
    <row r="618" spans="1:19" ht="18.75" hidden="1" x14ac:dyDescent="0.25">
      <c r="A618" s="13" t="str">
        <f t="shared" si="962"/>
        <v>b</v>
      </c>
      <c r="B618" s="5" t="s">
        <v>2</v>
      </c>
      <c r="C618" s="6" t="s">
        <v>5</v>
      </c>
      <c r="D618" s="26"/>
      <c r="E618" s="26"/>
      <c r="F618" s="26">
        <v>0</v>
      </c>
      <c r="G618" s="26"/>
      <c r="H618" s="26"/>
      <c r="I618" s="26">
        <f t="shared" si="965"/>
        <v>0</v>
      </c>
      <c r="J618" s="26">
        <f t="shared" si="966"/>
        <v>0</v>
      </c>
      <c r="K618" s="27" t="e">
        <f t="shared" si="967"/>
        <v>#DIV/0!</v>
      </c>
      <c r="L618" s="31">
        <v>0</v>
      </c>
      <c r="M618" s="31">
        <v>0</v>
      </c>
      <c r="N618" s="26"/>
      <c r="O618" s="26">
        <f t="shared" si="1034"/>
        <v>0</v>
      </c>
      <c r="P618" s="26">
        <f t="shared" si="1035"/>
        <v>0</v>
      </c>
      <c r="Q618" s="29" t="e">
        <f t="shared" si="952"/>
        <v>#DIV/0!</v>
      </c>
      <c r="R618" s="18"/>
      <c r="S618" s="12" t="s">
        <v>91</v>
      </c>
    </row>
    <row r="619" spans="1:19" ht="18.75" hidden="1" x14ac:dyDescent="0.25">
      <c r="A619" s="13" t="str">
        <f t="shared" si="962"/>
        <v>b</v>
      </c>
      <c r="B619" s="5" t="s">
        <v>2</v>
      </c>
      <c r="C619" s="6" t="s">
        <v>6</v>
      </c>
      <c r="D619" s="26"/>
      <c r="E619" s="26"/>
      <c r="F619" s="26">
        <v>0</v>
      </c>
      <c r="G619" s="26"/>
      <c r="H619" s="26"/>
      <c r="I619" s="26">
        <f t="shared" si="965"/>
        <v>0</v>
      </c>
      <c r="J619" s="26">
        <f t="shared" si="966"/>
        <v>0</v>
      </c>
      <c r="K619" s="27" t="e">
        <f t="shared" si="967"/>
        <v>#DIV/0!</v>
      </c>
      <c r="L619" s="31">
        <v>0</v>
      </c>
      <c r="M619" s="31">
        <v>0</v>
      </c>
      <c r="N619" s="26"/>
      <c r="O619" s="26">
        <f t="shared" si="1034"/>
        <v>0</v>
      </c>
      <c r="P619" s="26">
        <f t="shared" si="1035"/>
        <v>0</v>
      </c>
      <c r="Q619" s="29" t="e">
        <f t="shared" si="952"/>
        <v>#DIV/0!</v>
      </c>
      <c r="R619" s="18"/>
      <c r="S619" s="12" t="s">
        <v>91</v>
      </c>
    </row>
    <row r="620" spans="1:19" ht="18.75" hidden="1" x14ac:dyDescent="0.25">
      <c r="A620" s="13" t="str">
        <f t="shared" si="962"/>
        <v>b</v>
      </c>
      <c r="B620" s="5" t="s">
        <v>2</v>
      </c>
      <c r="C620" s="7" t="s">
        <v>7</v>
      </c>
      <c r="D620" s="26"/>
      <c r="E620" s="26"/>
      <c r="F620" s="26">
        <v>0</v>
      </c>
      <c r="G620" s="26"/>
      <c r="H620" s="26"/>
      <c r="I620" s="26">
        <f t="shared" si="965"/>
        <v>0</v>
      </c>
      <c r="J620" s="26">
        <f t="shared" si="966"/>
        <v>0</v>
      </c>
      <c r="K620" s="27" t="e">
        <f t="shared" si="967"/>
        <v>#DIV/0!</v>
      </c>
      <c r="L620" s="31">
        <v>0</v>
      </c>
      <c r="M620" s="31">
        <v>0</v>
      </c>
      <c r="N620" s="26"/>
      <c r="O620" s="26">
        <f t="shared" si="1034"/>
        <v>0</v>
      </c>
      <c r="P620" s="26">
        <f t="shared" si="1035"/>
        <v>0</v>
      </c>
      <c r="Q620" s="29" t="e">
        <f t="shared" si="952"/>
        <v>#DIV/0!</v>
      </c>
      <c r="R620" s="18"/>
      <c r="S620" s="12" t="s">
        <v>91</v>
      </c>
    </row>
    <row r="621" spans="1:19" ht="18.75" hidden="1" x14ac:dyDescent="0.25">
      <c r="A621" s="13" t="str">
        <f t="shared" si="962"/>
        <v>b</v>
      </c>
      <c r="B621" s="5" t="s">
        <v>2</v>
      </c>
      <c r="C621" s="7" t="s">
        <v>8</v>
      </c>
      <c r="D621" s="26"/>
      <c r="E621" s="26"/>
      <c r="F621" s="26">
        <v>0</v>
      </c>
      <c r="G621" s="26"/>
      <c r="H621" s="26"/>
      <c r="I621" s="26">
        <f t="shared" si="965"/>
        <v>0</v>
      </c>
      <c r="J621" s="26">
        <f t="shared" si="966"/>
        <v>0</v>
      </c>
      <c r="K621" s="27" t="e">
        <f t="shared" si="967"/>
        <v>#DIV/0!</v>
      </c>
      <c r="L621" s="31">
        <v>0</v>
      </c>
      <c r="M621" s="31">
        <v>0</v>
      </c>
      <c r="N621" s="26"/>
      <c r="O621" s="26">
        <f t="shared" si="1034"/>
        <v>0</v>
      </c>
      <c r="P621" s="26">
        <f t="shared" si="1035"/>
        <v>0</v>
      </c>
      <c r="Q621" s="29" t="e">
        <f t="shared" si="952"/>
        <v>#DIV/0!</v>
      </c>
      <c r="R621" s="18"/>
      <c r="S621" s="12" t="s">
        <v>91</v>
      </c>
    </row>
    <row r="622" spans="1:19" ht="18.75" x14ac:dyDescent="0.25">
      <c r="A622" s="13" t="str">
        <f t="shared" si="962"/>
        <v>a</v>
      </c>
      <c r="B622" s="5" t="s">
        <v>2</v>
      </c>
      <c r="C622" s="7" t="s">
        <v>9</v>
      </c>
      <c r="D622" s="26"/>
      <c r="E622" s="26"/>
      <c r="F622" s="26">
        <v>4403050</v>
      </c>
      <c r="G622" s="26">
        <v>2877014</v>
      </c>
      <c r="H622" s="26">
        <v>1526036</v>
      </c>
      <c r="I622" s="26">
        <f t="shared" si="965"/>
        <v>4403050</v>
      </c>
      <c r="J622" s="56">
        <f t="shared" si="966"/>
        <v>0</v>
      </c>
      <c r="K622" s="57">
        <f t="shared" si="967"/>
        <v>1</v>
      </c>
      <c r="L622" s="31">
        <v>6105000</v>
      </c>
      <c r="M622" s="31">
        <v>6450000</v>
      </c>
      <c r="N622" s="26">
        <v>2184343</v>
      </c>
      <c r="O622" s="26">
        <f t="shared" si="1034"/>
        <v>6587393</v>
      </c>
      <c r="P622" s="56">
        <f t="shared" si="1035"/>
        <v>-137393</v>
      </c>
      <c r="Q622" s="60">
        <f t="shared" si="952"/>
        <v>1.0213012403100776</v>
      </c>
      <c r="R622" s="18"/>
      <c r="S622" s="12" t="s">
        <v>91</v>
      </c>
    </row>
    <row r="623" spans="1:19" ht="18.75" hidden="1" x14ac:dyDescent="0.25">
      <c r="A623" s="13" t="str">
        <f t="shared" si="962"/>
        <v>b</v>
      </c>
      <c r="B623" s="5" t="s">
        <v>2</v>
      </c>
      <c r="C623" s="7" t="s">
        <v>10</v>
      </c>
      <c r="D623" s="26"/>
      <c r="E623" s="26"/>
      <c r="F623" s="26">
        <v>0</v>
      </c>
      <c r="G623" s="26"/>
      <c r="H623" s="26"/>
      <c r="I623" s="26">
        <f t="shared" si="965"/>
        <v>0</v>
      </c>
      <c r="J623" s="26">
        <f t="shared" si="966"/>
        <v>0</v>
      </c>
      <c r="K623" s="27" t="e">
        <f t="shared" si="967"/>
        <v>#DIV/0!</v>
      </c>
      <c r="L623" s="31">
        <v>0</v>
      </c>
      <c r="M623" s="31">
        <v>0</v>
      </c>
      <c r="N623" s="26"/>
      <c r="O623" s="26">
        <f t="shared" si="1034"/>
        <v>0</v>
      </c>
      <c r="P623" s="26">
        <f t="shared" si="1035"/>
        <v>0</v>
      </c>
      <c r="Q623" s="29" t="e">
        <f t="shared" si="952"/>
        <v>#DIV/0!</v>
      </c>
      <c r="R623" s="18"/>
      <c r="S623" s="12" t="s">
        <v>91</v>
      </c>
    </row>
    <row r="624" spans="1:19" ht="18.75" hidden="1" x14ac:dyDescent="0.25">
      <c r="A624" s="13" t="str">
        <f t="shared" si="962"/>
        <v>b</v>
      </c>
      <c r="B624" s="5" t="s">
        <v>2</v>
      </c>
      <c r="C624" s="4" t="s">
        <v>11</v>
      </c>
      <c r="D624" s="25"/>
      <c r="E624" s="25"/>
      <c r="F624" s="25">
        <v>0</v>
      </c>
      <c r="G624" s="25"/>
      <c r="H624" s="25"/>
      <c r="I624" s="26">
        <f t="shared" si="965"/>
        <v>0</v>
      </c>
      <c r="J624" s="26">
        <f t="shared" si="966"/>
        <v>0</v>
      </c>
      <c r="K624" s="27" t="e">
        <f t="shared" si="967"/>
        <v>#DIV/0!</v>
      </c>
      <c r="L624" s="25">
        <v>0</v>
      </c>
      <c r="M624" s="25">
        <v>0</v>
      </c>
      <c r="N624" s="25"/>
      <c r="O624" s="25">
        <f t="shared" si="1034"/>
        <v>0</v>
      </c>
      <c r="P624" s="25">
        <f t="shared" si="1035"/>
        <v>0</v>
      </c>
      <c r="Q624" s="28" t="e">
        <f t="shared" si="952"/>
        <v>#DIV/0!</v>
      </c>
      <c r="R624" s="17"/>
      <c r="S624" s="12" t="s">
        <v>91</v>
      </c>
    </row>
    <row r="625" spans="1:19" ht="18.75" hidden="1" x14ac:dyDescent="0.25">
      <c r="A625" s="13" t="str">
        <f t="shared" si="962"/>
        <v>b</v>
      </c>
      <c r="B625" s="5" t="s">
        <v>2</v>
      </c>
      <c r="C625" s="4" t="s">
        <v>12</v>
      </c>
      <c r="D625" s="25"/>
      <c r="E625" s="25"/>
      <c r="F625" s="25">
        <v>0</v>
      </c>
      <c r="G625" s="25"/>
      <c r="H625" s="25"/>
      <c r="I625" s="26">
        <f t="shared" si="965"/>
        <v>0</v>
      </c>
      <c r="J625" s="26">
        <f t="shared" si="966"/>
        <v>0</v>
      </c>
      <c r="K625" s="27" t="e">
        <f t="shared" si="967"/>
        <v>#DIV/0!</v>
      </c>
      <c r="L625" s="25">
        <v>0</v>
      </c>
      <c r="M625" s="25">
        <v>0</v>
      </c>
      <c r="N625" s="25"/>
      <c r="O625" s="25">
        <f t="shared" si="1034"/>
        <v>0</v>
      </c>
      <c r="P625" s="25">
        <f t="shared" si="1035"/>
        <v>0</v>
      </c>
      <c r="Q625" s="28" t="e">
        <f t="shared" si="952"/>
        <v>#DIV/0!</v>
      </c>
      <c r="R625" s="17"/>
      <c r="S625" s="12" t="s">
        <v>91</v>
      </c>
    </row>
    <row r="626" spans="1:19" ht="18.75" hidden="1" x14ac:dyDescent="0.25">
      <c r="A626" s="13" t="str">
        <f t="shared" si="962"/>
        <v>b</v>
      </c>
      <c r="B626" s="5" t="s">
        <v>2</v>
      </c>
      <c r="C626" s="4" t="s">
        <v>13</v>
      </c>
      <c r="D626" s="25"/>
      <c r="E626" s="25"/>
      <c r="F626" s="25">
        <v>0</v>
      </c>
      <c r="G626" s="25"/>
      <c r="H626" s="25"/>
      <c r="I626" s="26">
        <f t="shared" si="965"/>
        <v>0</v>
      </c>
      <c r="J626" s="26">
        <f t="shared" si="966"/>
        <v>0</v>
      </c>
      <c r="K626" s="27" t="e">
        <f t="shared" si="967"/>
        <v>#DIV/0!</v>
      </c>
      <c r="L626" s="25">
        <v>0</v>
      </c>
      <c r="M626" s="25">
        <v>0</v>
      </c>
      <c r="N626" s="25"/>
      <c r="O626" s="25">
        <f t="shared" si="1034"/>
        <v>0</v>
      </c>
      <c r="P626" s="25">
        <f t="shared" si="1035"/>
        <v>0</v>
      </c>
      <c r="Q626" s="28" t="e">
        <f t="shared" si="952"/>
        <v>#DIV/0!</v>
      </c>
      <c r="R626" s="17"/>
      <c r="S626" s="12" t="s">
        <v>91</v>
      </c>
    </row>
    <row r="627" spans="1:19" ht="72" x14ac:dyDescent="0.25">
      <c r="A627" s="13" t="str">
        <f t="shared" si="962"/>
        <v>a</v>
      </c>
      <c r="B627" s="19" t="s">
        <v>157</v>
      </c>
      <c r="C627" s="20" t="s">
        <v>57</v>
      </c>
      <c r="D627" s="37">
        <f t="shared" ref="D627:F627" si="1036">D628+D636+D637+D638</f>
        <v>0</v>
      </c>
      <c r="E627" s="37">
        <f t="shared" ref="E627" si="1037">E628+E636+E637+E638</f>
        <v>70000</v>
      </c>
      <c r="F627" s="37">
        <f t="shared" si="1036"/>
        <v>3370000</v>
      </c>
      <c r="G627" s="37">
        <f t="shared" ref="G627:H627" si="1038">G628+G636+G637+G638</f>
        <v>293437</v>
      </c>
      <c r="H627" s="37">
        <f t="shared" si="1038"/>
        <v>1561329</v>
      </c>
      <c r="I627" s="37">
        <f t="shared" si="965"/>
        <v>1854766</v>
      </c>
      <c r="J627" s="44">
        <f t="shared" si="966"/>
        <v>1515234</v>
      </c>
      <c r="K627" s="45">
        <f t="shared" si="967"/>
        <v>0.55037566765578638</v>
      </c>
      <c r="L627" s="40">
        <f t="shared" ref="L627:M627" si="1039">L628+L636+L637+L638</f>
        <v>4000000</v>
      </c>
      <c r="M627" s="40">
        <f t="shared" si="1039"/>
        <v>3880000</v>
      </c>
      <c r="N627" s="37">
        <f t="shared" ref="N627" si="1040">N628+N636+N637+N638</f>
        <v>1524500</v>
      </c>
      <c r="O627" s="37">
        <f t="shared" ref="O627" si="1041">O628+O636+O637+O638</f>
        <v>3379266</v>
      </c>
      <c r="P627" s="44">
        <f t="shared" ref="P627" si="1042">P628+P636+P637+P638</f>
        <v>500734</v>
      </c>
      <c r="Q627" s="46">
        <f t="shared" si="952"/>
        <v>0.87094484536082473</v>
      </c>
      <c r="R627" s="18"/>
      <c r="S627" s="12" t="s">
        <v>90</v>
      </c>
    </row>
    <row r="628" spans="1:19" ht="18.75" x14ac:dyDescent="0.25">
      <c r="A628" s="13" t="str">
        <f t="shared" si="962"/>
        <v>a</v>
      </c>
      <c r="B628" s="3" t="s">
        <v>2</v>
      </c>
      <c r="C628" s="4" t="s">
        <v>3</v>
      </c>
      <c r="D628" s="41">
        <f t="shared" ref="D628:H628" si="1043">D629+D630+D631+D632+D633+D634+D635</f>
        <v>0</v>
      </c>
      <c r="E628" s="41">
        <f t="shared" ref="E628" si="1044">E629+E630+E631+E632+E633+E634+E635</f>
        <v>70000</v>
      </c>
      <c r="F628" s="41">
        <f t="shared" si="1043"/>
        <v>3370000</v>
      </c>
      <c r="G628" s="41">
        <f t="shared" si="1043"/>
        <v>293437</v>
      </c>
      <c r="H628" s="41">
        <f t="shared" si="1043"/>
        <v>1561329</v>
      </c>
      <c r="I628" s="37">
        <f t="shared" si="965"/>
        <v>1854766</v>
      </c>
      <c r="J628" s="44">
        <f t="shared" si="966"/>
        <v>1515234</v>
      </c>
      <c r="K628" s="45">
        <f t="shared" si="967"/>
        <v>0.55037566765578638</v>
      </c>
      <c r="L628" s="41">
        <f t="shared" ref="L628:M628" si="1045">L629+L630+L631+L632+L633+L634+L635</f>
        <v>4000000</v>
      </c>
      <c r="M628" s="41">
        <f t="shared" si="1045"/>
        <v>3880000</v>
      </c>
      <c r="N628" s="41">
        <f t="shared" ref="N628:P628" si="1046">N629+N630+N631+N632+N633+N634+N635</f>
        <v>1524500</v>
      </c>
      <c r="O628" s="41">
        <f t="shared" si="1046"/>
        <v>3379266</v>
      </c>
      <c r="P628" s="47">
        <f t="shared" si="1046"/>
        <v>500734</v>
      </c>
      <c r="Q628" s="48">
        <f t="shared" si="952"/>
        <v>0.87094484536082473</v>
      </c>
      <c r="R628" s="17"/>
      <c r="S628" s="12" t="s">
        <v>90</v>
      </c>
    </row>
    <row r="629" spans="1:19" ht="18.75" hidden="1" x14ac:dyDescent="0.25">
      <c r="A629" s="13" t="str">
        <f t="shared" si="962"/>
        <v>b</v>
      </c>
      <c r="B629" s="5" t="s">
        <v>2</v>
      </c>
      <c r="C629" s="6" t="s">
        <v>4</v>
      </c>
      <c r="D629" s="26"/>
      <c r="E629" s="26"/>
      <c r="F629" s="26">
        <v>0</v>
      </c>
      <c r="G629" s="26"/>
      <c r="H629" s="26"/>
      <c r="I629" s="26">
        <f t="shared" si="965"/>
        <v>0</v>
      </c>
      <c r="J629" s="26">
        <f t="shared" si="966"/>
        <v>0</v>
      </c>
      <c r="K629" s="27" t="e">
        <f t="shared" si="967"/>
        <v>#DIV/0!</v>
      </c>
      <c r="L629" s="31">
        <v>0</v>
      </c>
      <c r="M629" s="31">
        <v>0</v>
      </c>
      <c r="N629" s="26"/>
      <c r="O629" s="26">
        <f t="shared" ref="O629:O638" si="1047">I629+N629</f>
        <v>0</v>
      </c>
      <c r="P629" s="26">
        <f t="shared" ref="P629:P638" si="1048">M629-O629</f>
        <v>0</v>
      </c>
      <c r="Q629" s="29" t="e">
        <f t="shared" si="952"/>
        <v>#DIV/0!</v>
      </c>
      <c r="R629" s="18"/>
      <c r="S629" s="12" t="s">
        <v>90</v>
      </c>
    </row>
    <row r="630" spans="1:19" ht="18.75" x14ac:dyDescent="0.25">
      <c r="A630" s="13" t="str">
        <f t="shared" si="962"/>
        <v>a</v>
      </c>
      <c r="B630" s="5" t="s">
        <v>2</v>
      </c>
      <c r="C630" s="6" t="s">
        <v>5</v>
      </c>
      <c r="D630" s="37"/>
      <c r="E630" s="37">
        <v>70000</v>
      </c>
      <c r="F630" s="37">
        <v>3370000</v>
      </c>
      <c r="G630" s="37">
        <v>293437</v>
      </c>
      <c r="H630" s="37">
        <v>1561329</v>
      </c>
      <c r="I630" s="37">
        <f t="shared" si="965"/>
        <v>1854766</v>
      </c>
      <c r="J630" s="44">
        <f t="shared" si="966"/>
        <v>1515234</v>
      </c>
      <c r="K630" s="45">
        <f t="shared" si="967"/>
        <v>0.55037566765578638</v>
      </c>
      <c r="L630" s="42">
        <v>4000000</v>
      </c>
      <c r="M630" s="42">
        <v>3880000</v>
      </c>
      <c r="N630" s="37">
        <v>1524500</v>
      </c>
      <c r="O630" s="37">
        <f t="shared" si="1047"/>
        <v>3379266</v>
      </c>
      <c r="P630" s="44">
        <f t="shared" si="1048"/>
        <v>500734</v>
      </c>
      <c r="Q630" s="46">
        <f t="shared" si="952"/>
        <v>0.87094484536082473</v>
      </c>
      <c r="R630" s="18"/>
      <c r="S630" s="12" t="s">
        <v>90</v>
      </c>
    </row>
    <row r="631" spans="1:19" ht="18.75" hidden="1" x14ac:dyDescent="0.25">
      <c r="A631" s="13" t="str">
        <f t="shared" si="962"/>
        <v>b</v>
      </c>
      <c r="B631" s="5" t="s">
        <v>2</v>
      </c>
      <c r="C631" s="6" t="s">
        <v>6</v>
      </c>
      <c r="D631" s="26"/>
      <c r="E631" s="26"/>
      <c r="F631" s="26">
        <v>0</v>
      </c>
      <c r="G631" s="26"/>
      <c r="H631" s="26"/>
      <c r="I631" s="26">
        <f t="shared" si="965"/>
        <v>0</v>
      </c>
      <c r="J631" s="26">
        <f t="shared" si="966"/>
        <v>0</v>
      </c>
      <c r="K631" s="27" t="e">
        <f t="shared" si="967"/>
        <v>#DIV/0!</v>
      </c>
      <c r="L631" s="31">
        <v>0</v>
      </c>
      <c r="M631" s="31">
        <v>0</v>
      </c>
      <c r="N631" s="26"/>
      <c r="O631" s="26">
        <f t="shared" si="1047"/>
        <v>0</v>
      </c>
      <c r="P631" s="26">
        <f t="shared" si="1048"/>
        <v>0</v>
      </c>
      <c r="Q631" s="29" t="e">
        <f t="shared" si="952"/>
        <v>#DIV/0!</v>
      </c>
      <c r="R631" s="18"/>
      <c r="S631" s="12" t="s">
        <v>90</v>
      </c>
    </row>
    <row r="632" spans="1:19" ht="18.75" hidden="1" x14ac:dyDescent="0.25">
      <c r="A632" s="13" t="str">
        <f t="shared" si="962"/>
        <v>b</v>
      </c>
      <c r="B632" s="5" t="s">
        <v>2</v>
      </c>
      <c r="C632" s="7" t="s">
        <v>7</v>
      </c>
      <c r="D632" s="26"/>
      <c r="E632" s="26"/>
      <c r="F632" s="26">
        <v>0</v>
      </c>
      <c r="G632" s="26"/>
      <c r="H632" s="26"/>
      <c r="I632" s="26">
        <f t="shared" si="965"/>
        <v>0</v>
      </c>
      <c r="J632" s="26">
        <f t="shared" si="966"/>
        <v>0</v>
      </c>
      <c r="K632" s="27" t="e">
        <f t="shared" si="967"/>
        <v>#DIV/0!</v>
      </c>
      <c r="L632" s="31">
        <v>0</v>
      </c>
      <c r="M632" s="31">
        <v>0</v>
      </c>
      <c r="N632" s="26"/>
      <c r="O632" s="26">
        <f t="shared" si="1047"/>
        <v>0</v>
      </c>
      <c r="P632" s="26">
        <f t="shared" si="1048"/>
        <v>0</v>
      </c>
      <c r="Q632" s="29" t="e">
        <f t="shared" ref="Q632:Q695" si="1049">O632/M632</f>
        <v>#DIV/0!</v>
      </c>
      <c r="R632" s="18"/>
      <c r="S632" s="12" t="s">
        <v>90</v>
      </c>
    </row>
    <row r="633" spans="1:19" ht="18.75" hidden="1" x14ac:dyDescent="0.25">
      <c r="A633" s="13" t="str">
        <f t="shared" si="962"/>
        <v>b</v>
      </c>
      <c r="B633" s="5" t="s">
        <v>2</v>
      </c>
      <c r="C633" s="7" t="s">
        <v>8</v>
      </c>
      <c r="D633" s="26"/>
      <c r="E633" s="26"/>
      <c r="F633" s="26">
        <v>0</v>
      </c>
      <c r="G633" s="26"/>
      <c r="H633" s="26"/>
      <c r="I633" s="26">
        <f t="shared" si="965"/>
        <v>0</v>
      </c>
      <c r="J633" s="26">
        <f t="shared" si="966"/>
        <v>0</v>
      </c>
      <c r="K633" s="27" t="e">
        <f t="shared" si="967"/>
        <v>#DIV/0!</v>
      </c>
      <c r="L633" s="31">
        <v>0</v>
      </c>
      <c r="M633" s="31">
        <v>0</v>
      </c>
      <c r="N633" s="26"/>
      <c r="O633" s="26">
        <f t="shared" si="1047"/>
        <v>0</v>
      </c>
      <c r="P633" s="26">
        <f t="shared" si="1048"/>
        <v>0</v>
      </c>
      <c r="Q633" s="29" t="e">
        <f t="shared" si="1049"/>
        <v>#DIV/0!</v>
      </c>
      <c r="R633" s="18"/>
      <c r="S633" s="12" t="s">
        <v>90</v>
      </c>
    </row>
    <row r="634" spans="1:19" ht="18.75" hidden="1" x14ac:dyDescent="0.25">
      <c r="A634" s="13" t="str">
        <f t="shared" si="962"/>
        <v>b</v>
      </c>
      <c r="B634" s="5" t="s">
        <v>2</v>
      </c>
      <c r="C634" s="7" t="s">
        <v>9</v>
      </c>
      <c r="D634" s="26"/>
      <c r="E634" s="26"/>
      <c r="F634" s="26">
        <v>0</v>
      </c>
      <c r="G634" s="26"/>
      <c r="H634" s="26"/>
      <c r="I634" s="26">
        <f t="shared" si="965"/>
        <v>0</v>
      </c>
      <c r="J634" s="26">
        <f t="shared" si="966"/>
        <v>0</v>
      </c>
      <c r="K634" s="27" t="e">
        <f t="shared" si="967"/>
        <v>#DIV/0!</v>
      </c>
      <c r="L634" s="31">
        <v>0</v>
      </c>
      <c r="M634" s="31">
        <v>0</v>
      </c>
      <c r="N634" s="26"/>
      <c r="O634" s="26">
        <f t="shared" si="1047"/>
        <v>0</v>
      </c>
      <c r="P634" s="26">
        <f t="shared" si="1048"/>
        <v>0</v>
      </c>
      <c r="Q634" s="29" t="e">
        <f t="shared" si="1049"/>
        <v>#DIV/0!</v>
      </c>
      <c r="R634" s="18"/>
      <c r="S634" s="12" t="s">
        <v>90</v>
      </c>
    </row>
    <row r="635" spans="1:19" ht="18.75" hidden="1" x14ac:dyDescent="0.25">
      <c r="A635" s="13" t="str">
        <f t="shared" si="962"/>
        <v>b</v>
      </c>
      <c r="B635" s="5" t="s">
        <v>2</v>
      </c>
      <c r="C635" s="7" t="s">
        <v>10</v>
      </c>
      <c r="D635" s="26"/>
      <c r="E635" s="26"/>
      <c r="F635" s="26">
        <v>0</v>
      </c>
      <c r="G635" s="26"/>
      <c r="H635" s="26"/>
      <c r="I635" s="26">
        <f t="shared" si="965"/>
        <v>0</v>
      </c>
      <c r="J635" s="26">
        <f t="shared" si="966"/>
        <v>0</v>
      </c>
      <c r="K635" s="27" t="e">
        <f t="shared" si="967"/>
        <v>#DIV/0!</v>
      </c>
      <c r="L635" s="31">
        <v>0</v>
      </c>
      <c r="M635" s="31">
        <v>0</v>
      </c>
      <c r="N635" s="26"/>
      <c r="O635" s="26">
        <f t="shared" si="1047"/>
        <v>0</v>
      </c>
      <c r="P635" s="26">
        <f t="shared" si="1048"/>
        <v>0</v>
      </c>
      <c r="Q635" s="29" t="e">
        <f t="shared" si="1049"/>
        <v>#DIV/0!</v>
      </c>
      <c r="R635" s="18"/>
      <c r="S635" s="12" t="s">
        <v>90</v>
      </c>
    </row>
    <row r="636" spans="1:19" ht="18.75" hidden="1" x14ac:dyDescent="0.25">
      <c r="A636" s="13" t="str">
        <f t="shared" si="962"/>
        <v>b</v>
      </c>
      <c r="B636" s="5" t="s">
        <v>2</v>
      </c>
      <c r="C636" s="4" t="s">
        <v>11</v>
      </c>
      <c r="D636" s="25"/>
      <c r="E636" s="25"/>
      <c r="F636" s="25">
        <v>0</v>
      </c>
      <c r="G636" s="25"/>
      <c r="H636" s="25"/>
      <c r="I636" s="26">
        <f t="shared" si="965"/>
        <v>0</v>
      </c>
      <c r="J636" s="26">
        <f t="shared" si="966"/>
        <v>0</v>
      </c>
      <c r="K636" s="27" t="e">
        <f t="shared" si="967"/>
        <v>#DIV/0!</v>
      </c>
      <c r="L636" s="25">
        <v>0</v>
      </c>
      <c r="M636" s="25">
        <v>0</v>
      </c>
      <c r="N636" s="25"/>
      <c r="O636" s="25">
        <f t="shared" si="1047"/>
        <v>0</v>
      </c>
      <c r="P636" s="25">
        <f t="shared" si="1048"/>
        <v>0</v>
      </c>
      <c r="Q636" s="28" t="e">
        <f t="shared" si="1049"/>
        <v>#DIV/0!</v>
      </c>
      <c r="R636" s="17"/>
      <c r="S636" s="12" t="s">
        <v>90</v>
      </c>
    </row>
    <row r="637" spans="1:19" ht="18.75" hidden="1" x14ac:dyDescent="0.25">
      <c r="A637" s="13" t="str">
        <f t="shared" si="962"/>
        <v>b</v>
      </c>
      <c r="B637" s="5" t="s">
        <v>2</v>
      </c>
      <c r="C637" s="4" t="s">
        <v>12</v>
      </c>
      <c r="D637" s="25"/>
      <c r="E637" s="25"/>
      <c r="F637" s="25">
        <v>0</v>
      </c>
      <c r="G637" s="25"/>
      <c r="H637" s="25"/>
      <c r="I637" s="26">
        <f t="shared" si="965"/>
        <v>0</v>
      </c>
      <c r="J637" s="26">
        <f t="shared" si="966"/>
        <v>0</v>
      </c>
      <c r="K637" s="27" t="e">
        <f t="shared" si="967"/>
        <v>#DIV/0!</v>
      </c>
      <c r="L637" s="25">
        <v>0</v>
      </c>
      <c r="M637" s="25">
        <v>0</v>
      </c>
      <c r="N637" s="25"/>
      <c r="O637" s="25">
        <f t="shared" si="1047"/>
        <v>0</v>
      </c>
      <c r="P637" s="25">
        <f t="shared" si="1048"/>
        <v>0</v>
      </c>
      <c r="Q637" s="28" t="e">
        <f t="shared" si="1049"/>
        <v>#DIV/0!</v>
      </c>
      <c r="R637" s="17"/>
      <c r="S637" s="12" t="s">
        <v>90</v>
      </c>
    </row>
    <row r="638" spans="1:19" ht="18.75" hidden="1" x14ac:dyDescent="0.25">
      <c r="A638" s="13" t="str">
        <f t="shared" si="962"/>
        <v>b</v>
      </c>
      <c r="B638" s="5" t="s">
        <v>2</v>
      </c>
      <c r="C638" s="4" t="s">
        <v>13</v>
      </c>
      <c r="D638" s="25"/>
      <c r="E638" s="25"/>
      <c r="F638" s="25">
        <v>0</v>
      </c>
      <c r="G638" s="25"/>
      <c r="H638" s="25"/>
      <c r="I638" s="26">
        <f t="shared" si="965"/>
        <v>0</v>
      </c>
      <c r="J638" s="26">
        <f t="shared" si="966"/>
        <v>0</v>
      </c>
      <c r="K638" s="27" t="e">
        <f t="shared" si="967"/>
        <v>#DIV/0!</v>
      </c>
      <c r="L638" s="25">
        <v>0</v>
      </c>
      <c r="M638" s="25">
        <v>0</v>
      </c>
      <c r="N638" s="25"/>
      <c r="O638" s="25">
        <f t="shared" si="1047"/>
        <v>0</v>
      </c>
      <c r="P638" s="25">
        <f t="shared" si="1048"/>
        <v>0</v>
      </c>
      <c r="Q638" s="28" t="e">
        <f t="shared" si="1049"/>
        <v>#DIV/0!</v>
      </c>
      <c r="R638" s="17"/>
      <c r="S638" s="12" t="s">
        <v>90</v>
      </c>
    </row>
    <row r="639" spans="1:19" ht="126" x14ac:dyDescent="0.25">
      <c r="A639" s="13" t="str">
        <f t="shared" si="962"/>
        <v>a</v>
      </c>
      <c r="B639" s="19" t="s">
        <v>158</v>
      </c>
      <c r="C639" s="20" t="s">
        <v>58</v>
      </c>
      <c r="D639" s="37">
        <f t="shared" ref="D639:F639" si="1050">D640+D648+D649+D650</f>
        <v>0</v>
      </c>
      <c r="E639" s="37"/>
      <c r="F639" s="37">
        <f t="shared" si="1050"/>
        <v>100000</v>
      </c>
      <c r="G639" s="37">
        <f t="shared" ref="G639:H639" si="1051">G640+G648+G649+G650</f>
        <v>0</v>
      </c>
      <c r="H639" s="37">
        <f t="shared" si="1051"/>
        <v>100000</v>
      </c>
      <c r="I639" s="37">
        <f t="shared" si="965"/>
        <v>100000</v>
      </c>
      <c r="J639" s="44">
        <f t="shared" si="966"/>
        <v>0</v>
      </c>
      <c r="K639" s="45">
        <f t="shared" si="967"/>
        <v>1</v>
      </c>
      <c r="L639" s="40">
        <f t="shared" ref="L639:M639" si="1052">L640+L648+L649+L650</f>
        <v>2415000</v>
      </c>
      <c r="M639" s="40">
        <f t="shared" si="1052"/>
        <v>2190000</v>
      </c>
      <c r="N639" s="37">
        <f t="shared" ref="N639" si="1053">N640+N648+N649+N650</f>
        <v>2090000</v>
      </c>
      <c r="O639" s="37">
        <f t="shared" ref="O639" si="1054">O640+O648+O649+O650</f>
        <v>2190000</v>
      </c>
      <c r="P639" s="44">
        <f t="shared" ref="P639" si="1055">P640+P648+P649+P650</f>
        <v>0</v>
      </c>
      <c r="Q639" s="46">
        <f t="shared" si="1049"/>
        <v>1</v>
      </c>
      <c r="R639" s="18"/>
      <c r="S639" s="12" t="s">
        <v>90</v>
      </c>
    </row>
    <row r="640" spans="1:19" ht="18.75" x14ac:dyDescent="0.25">
      <c r="A640" s="13" t="str">
        <f t="shared" si="962"/>
        <v>a</v>
      </c>
      <c r="B640" s="3" t="s">
        <v>2</v>
      </c>
      <c r="C640" s="4" t="s">
        <v>3</v>
      </c>
      <c r="D640" s="41">
        <f t="shared" ref="D640:H640" si="1056">D641+D642+D643+D644+D645+D646+D647</f>
        <v>0</v>
      </c>
      <c r="E640" s="41"/>
      <c r="F640" s="41">
        <f t="shared" si="1056"/>
        <v>100000</v>
      </c>
      <c r="G640" s="41">
        <f t="shared" si="1056"/>
        <v>0</v>
      </c>
      <c r="H640" s="41">
        <f t="shared" si="1056"/>
        <v>100000</v>
      </c>
      <c r="I640" s="37">
        <f t="shared" si="965"/>
        <v>100000</v>
      </c>
      <c r="J640" s="44">
        <f t="shared" si="966"/>
        <v>0</v>
      </c>
      <c r="K640" s="45">
        <f t="shared" si="967"/>
        <v>1</v>
      </c>
      <c r="L640" s="41">
        <f t="shared" ref="L640:M640" si="1057">L641+L642+L643+L644+L645+L646+L647</f>
        <v>2415000</v>
      </c>
      <c r="M640" s="41">
        <f t="shared" si="1057"/>
        <v>2190000</v>
      </c>
      <c r="N640" s="41">
        <f t="shared" ref="N640:P640" si="1058">N641+N642+N643+N644+N645+N646+N647</f>
        <v>2090000</v>
      </c>
      <c r="O640" s="41">
        <f t="shared" si="1058"/>
        <v>2190000</v>
      </c>
      <c r="P640" s="47">
        <f t="shared" si="1058"/>
        <v>0</v>
      </c>
      <c r="Q640" s="48">
        <f t="shared" si="1049"/>
        <v>1</v>
      </c>
      <c r="R640" s="17"/>
      <c r="S640" s="12" t="s">
        <v>90</v>
      </c>
    </row>
    <row r="641" spans="1:19" ht="18.75" hidden="1" x14ac:dyDescent="0.25">
      <c r="A641" s="13" t="str">
        <f t="shared" si="962"/>
        <v>b</v>
      </c>
      <c r="B641" s="5" t="s">
        <v>2</v>
      </c>
      <c r="C641" s="6" t="s">
        <v>4</v>
      </c>
      <c r="D641" s="26"/>
      <c r="E641" s="26"/>
      <c r="F641" s="26">
        <v>0</v>
      </c>
      <c r="G641" s="26"/>
      <c r="H641" s="26"/>
      <c r="I641" s="26">
        <f t="shared" si="965"/>
        <v>0</v>
      </c>
      <c r="J641" s="26">
        <f t="shared" si="966"/>
        <v>0</v>
      </c>
      <c r="K641" s="27" t="e">
        <f t="shared" si="967"/>
        <v>#DIV/0!</v>
      </c>
      <c r="L641" s="31">
        <v>0</v>
      </c>
      <c r="M641" s="31">
        <v>0</v>
      </c>
      <c r="N641" s="26"/>
      <c r="O641" s="26">
        <f t="shared" ref="O641:O650" si="1059">I641+N641</f>
        <v>0</v>
      </c>
      <c r="P641" s="26">
        <f t="shared" ref="P641:P650" si="1060">M641-O641</f>
        <v>0</v>
      </c>
      <c r="Q641" s="29" t="e">
        <f t="shared" si="1049"/>
        <v>#DIV/0!</v>
      </c>
      <c r="R641" s="18"/>
      <c r="S641" s="12" t="s">
        <v>90</v>
      </c>
    </row>
    <row r="642" spans="1:19" ht="18.75" x14ac:dyDescent="0.25">
      <c r="A642" s="13" t="str">
        <f t="shared" si="962"/>
        <v>a</v>
      </c>
      <c r="B642" s="5" t="s">
        <v>2</v>
      </c>
      <c r="C642" s="6" t="s">
        <v>5</v>
      </c>
      <c r="D642" s="37"/>
      <c r="E642" s="37"/>
      <c r="F642" s="37">
        <v>100000</v>
      </c>
      <c r="G642" s="37"/>
      <c r="H642" s="37">
        <v>100000</v>
      </c>
      <c r="I642" s="37">
        <f t="shared" si="965"/>
        <v>100000</v>
      </c>
      <c r="J642" s="44">
        <f t="shared" si="966"/>
        <v>0</v>
      </c>
      <c r="K642" s="45">
        <f t="shared" si="967"/>
        <v>1</v>
      </c>
      <c r="L642" s="42">
        <v>2415000</v>
      </c>
      <c r="M642" s="42">
        <v>2190000</v>
      </c>
      <c r="N642" s="37">
        <v>2090000</v>
      </c>
      <c r="O642" s="37">
        <f t="shared" si="1059"/>
        <v>2190000</v>
      </c>
      <c r="P642" s="44">
        <f t="shared" si="1060"/>
        <v>0</v>
      </c>
      <c r="Q642" s="46">
        <f t="shared" si="1049"/>
        <v>1</v>
      </c>
      <c r="R642" s="18"/>
      <c r="S642" s="12" t="s">
        <v>90</v>
      </c>
    </row>
    <row r="643" spans="1:19" ht="18.75" hidden="1" x14ac:dyDescent="0.25">
      <c r="A643" s="13" t="str">
        <f t="shared" si="962"/>
        <v>b</v>
      </c>
      <c r="B643" s="5" t="s">
        <v>2</v>
      </c>
      <c r="C643" s="6" t="s">
        <v>6</v>
      </c>
      <c r="D643" s="26"/>
      <c r="E643" s="26"/>
      <c r="F643" s="26"/>
      <c r="G643" s="26"/>
      <c r="H643" s="26"/>
      <c r="I643" s="26">
        <f t="shared" si="965"/>
        <v>0</v>
      </c>
      <c r="J643" s="26">
        <f t="shared" si="966"/>
        <v>0</v>
      </c>
      <c r="K643" s="27" t="e">
        <f t="shared" si="967"/>
        <v>#DIV/0!</v>
      </c>
      <c r="L643" s="31">
        <v>0</v>
      </c>
      <c r="M643" s="31">
        <v>0</v>
      </c>
      <c r="N643" s="26"/>
      <c r="O643" s="26">
        <f t="shared" si="1059"/>
        <v>0</v>
      </c>
      <c r="P643" s="26">
        <f t="shared" si="1060"/>
        <v>0</v>
      </c>
      <c r="Q643" s="29" t="e">
        <f t="shared" si="1049"/>
        <v>#DIV/0!</v>
      </c>
      <c r="R643" s="18"/>
      <c r="S643" s="12" t="s">
        <v>90</v>
      </c>
    </row>
    <row r="644" spans="1:19" ht="18.75" hidden="1" x14ac:dyDescent="0.25">
      <c r="A644" s="13" t="str">
        <f t="shared" ref="A644:A707" si="1061">IF((F644+G644+D644+I644+L644+M644+N644+O644)&gt;0,"a","b")</f>
        <v>b</v>
      </c>
      <c r="B644" s="5" t="s">
        <v>2</v>
      </c>
      <c r="C644" s="7" t="s">
        <v>7</v>
      </c>
      <c r="D644" s="26"/>
      <c r="E644" s="26"/>
      <c r="F644" s="26">
        <v>0</v>
      </c>
      <c r="G644" s="26"/>
      <c r="H644" s="26"/>
      <c r="I644" s="26">
        <f t="shared" ref="I644:I707" si="1062">G644+H644</f>
        <v>0</v>
      </c>
      <c r="J644" s="26">
        <f t="shared" ref="J644:J707" si="1063">F644-I644</f>
        <v>0</v>
      </c>
      <c r="K644" s="27" t="e">
        <f t="shared" ref="K644:K707" si="1064">I644/F644</f>
        <v>#DIV/0!</v>
      </c>
      <c r="L644" s="31">
        <v>0</v>
      </c>
      <c r="M644" s="31">
        <v>0</v>
      </c>
      <c r="N644" s="26"/>
      <c r="O644" s="26">
        <f t="shared" si="1059"/>
        <v>0</v>
      </c>
      <c r="P644" s="26">
        <f t="shared" si="1060"/>
        <v>0</v>
      </c>
      <c r="Q644" s="29" t="e">
        <f t="shared" si="1049"/>
        <v>#DIV/0!</v>
      </c>
      <c r="R644" s="18"/>
      <c r="S644" s="12" t="s">
        <v>90</v>
      </c>
    </row>
    <row r="645" spans="1:19" ht="18.75" hidden="1" x14ac:dyDescent="0.25">
      <c r="A645" s="13" t="str">
        <f t="shared" si="1061"/>
        <v>b</v>
      </c>
      <c r="B645" s="5" t="s">
        <v>2</v>
      </c>
      <c r="C645" s="7" t="s">
        <v>8</v>
      </c>
      <c r="D645" s="26"/>
      <c r="E645" s="26"/>
      <c r="F645" s="26">
        <v>0</v>
      </c>
      <c r="G645" s="26"/>
      <c r="H645" s="26"/>
      <c r="I645" s="26">
        <f t="shared" si="1062"/>
        <v>0</v>
      </c>
      <c r="J645" s="26">
        <f t="shared" si="1063"/>
        <v>0</v>
      </c>
      <c r="K645" s="27" t="e">
        <f t="shared" si="1064"/>
        <v>#DIV/0!</v>
      </c>
      <c r="L645" s="31">
        <v>0</v>
      </c>
      <c r="M645" s="31">
        <v>0</v>
      </c>
      <c r="N645" s="26"/>
      <c r="O645" s="26">
        <f t="shared" si="1059"/>
        <v>0</v>
      </c>
      <c r="P645" s="26">
        <f t="shared" si="1060"/>
        <v>0</v>
      </c>
      <c r="Q645" s="29" t="e">
        <f t="shared" si="1049"/>
        <v>#DIV/0!</v>
      </c>
      <c r="R645" s="18"/>
      <c r="S645" s="12" t="s">
        <v>90</v>
      </c>
    </row>
    <row r="646" spans="1:19" ht="18.75" hidden="1" x14ac:dyDescent="0.25">
      <c r="A646" s="13" t="str">
        <f t="shared" si="1061"/>
        <v>b</v>
      </c>
      <c r="B646" s="5" t="s">
        <v>2</v>
      </c>
      <c r="C646" s="7" t="s">
        <v>9</v>
      </c>
      <c r="D646" s="26"/>
      <c r="E646" s="26"/>
      <c r="F646" s="26">
        <v>0</v>
      </c>
      <c r="G646" s="26"/>
      <c r="H646" s="26"/>
      <c r="I646" s="26">
        <f t="shared" si="1062"/>
        <v>0</v>
      </c>
      <c r="J646" s="26">
        <f t="shared" si="1063"/>
        <v>0</v>
      </c>
      <c r="K646" s="27" t="e">
        <f t="shared" si="1064"/>
        <v>#DIV/0!</v>
      </c>
      <c r="L646" s="31">
        <v>0</v>
      </c>
      <c r="M646" s="31">
        <v>0</v>
      </c>
      <c r="N646" s="26"/>
      <c r="O646" s="26">
        <f t="shared" si="1059"/>
        <v>0</v>
      </c>
      <c r="P646" s="26">
        <f t="shared" si="1060"/>
        <v>0</v>
      </c>
      <c r="Q646" s="29" t="e">
        <f t="shared" si="1049"/>
        <v>#DIV/0!</v>
      </c>
      <c r="R646" s="18"/>
      <c r="S646" s="12" t="s">
        <v>90</v>
      </c>
    </row>
    <row r="647" spans="1:19" ht="18.75" hidden="1" x14ac:dyDescent="0.25">
      <c r="A647" s="13" t="str">
        <f t="shared" si="1061"/>
        <v>b</v>
      </c>
      <c r="B647" s="5" t="s">
        <v>2</v>
      </c>
      <c r="C647" s="7" t="s">
        <v>10</v>
      </c>
      <c r="D647" s="26"/>
      <c r="E647" s="26"/>
      <c r="F647" s="26">
        <v>0</v>
      </c>
      <c r="G647" s="26"/>
      <c r="H647" s="26"/>
      <c r="I647" s="26">
        <f t="shared" si="1062"/>
        <v>0</v>
      </c>
      <c r="J647" s="26">
        <f t="shared" si="1063"/>
        <v>0</v>
      </c>
      <c r="K647" s="27" t="e">
        <f t="shared" si="1064"/>
        <v>#DIV/0!</v>
      </c>
      <c r="L647" s="31">
        <v>0</v>
      </c>
      <c r="M647" s="31">
        <v>0</v>
      </c>
      <c r="N647" s="26"/>
      <c r="O647" s="26">
        <f t="shared" si="1059"/>
        <v>0</v>
      </c>
      <c r="P647" s="26">
        <f t="shared" si="1060"/>
        <v>0</v>
      </c>
      <c r="Q647" s="29" t="e">
        <f t="shared" si="1049"/>
        <v>#DIV/0!</v>
      </c>
      <c r="R647" s="18"/>
      <c r="S647" s="12" t="s">
        <v>90</v>
      </c>
    </row>
    <row r="648" spans="1:19" ht="18.75" hidden="1" x14ac:dyDescent="0.25">
      <c r="A648" s="13" t="str">
        <f t="shared" si="1061"/>
        <v>b</v>
      </c>
      <c r="B648" s="5" t="s">
        <v>2</v>
      </c>
      <c r="C648" s="4" t="s">
        <v>11</v>
      </c>
      <c r="D648" s="25"/>
      <c r="E648" s="25"/>
      <c r="F648" s="25">
        <v>0</v>
      </c>
      <c r="G648" s="25"/>
      <c r="H648" s="25"/>
      <c r="I648" s="26">
        <f t="shared" si="1062"/>
        <v>0</v>
      </c>
      <c r="J648" s="26">
        <f t="shared" si="1063"/>
        <v>0</v>
      </c>
      <c r="K648" s="27" t="e">
        <f t="shared" si="1064"/>
        <v>#DIV/0!</v>
      </c>
      <c r="L648" s="25">
        <v>0</v>
      </c>
      <c r="M648" s="25">
        <v>0</v>
      </c>
      <c r="N648" s="25"/>
      <c r="O648" s="25">
        <f t="shared" si="1059"/>
        <v>0</v>
      </c>
      <c r="P648" s="25">
        <f t="shared" si="1060"/>
        <v>0</v>
      </c>
      <c r="Q648" s="28" t="e">
        <f t="shared" si="1049"/>
        <v>#DIV/0!</v>
      </c>
      <c r="R648" s="17"/>
      <c r="S648" s="12" t="s">
        <v>90</v>
      </c>
    </row>
    <row r="649" spans="1:19" ht="18.75" hidden="1" x14ac:dyDescent="0.25">
      <c r="A649" s="13" t="str">
        <f t="shared" si="1061"/>
        <v>b</v>
      </c>
      <c r="B649" s="5" t="s">
        <v>2</v>
      </c>
      <c r="C649" s="4" t="s">
        <v>12</v>
      </c>
      <c r="D649" s="25"/>
      <c r="E649" s="25"/>
      <c r="F649" s="25">
        <v>0</v>
      </c>
      <c r="G649" s="25"/>
      <c r="H649" s="25"/>
      <c r="I649" s="26">
        <f t="shared" si="1062"/>
        <v>0</v>
      </c>
      <c r="J649" s="26">
        <f t="shared" si="1063"/>
        <v>0</v>
      </c>
      <c r="K649" s="27" t="e">
        <f t="shared" si="1064"/>
        <v>#DIV/0!</v>
      </c>
      <c r="L649" s="25">
        <v>0</v>
      </c>
      <c r="M649" s="25">
        <v>0</v>
      </c>
      <c r="N649" s="25"/>
      <c r="O649" s="25">
        <f t="shared" si="1059"/>
        <v>0</v>
      </c>
      <c r="P649" s="25">
        <f t="shared" si="1060"/>
        <v>0</v>
      </c>
      <c r="Q649" s="28" t="e">
        <f t="shared" si="1049"/>
        <v>#DIV/0!</v>
      </c>
      <c r="R649" s="17"/>
      <c r="S649" s="12" t="s">
        <v>90</v>
      </c>
    </row>
    <row r="650" spans="1:19" ht="18.75" hidden="1" x14ac:dyDescent="0.25">
      <c r="A650" s="13" t="str">
        <f t="shared" si="1061"/>
        <v>b</v>
      </c>
      <c r="B650" s="5" t="s">
        <v>2</v>
      </c>
      <c r="C650" s="4" t="s">
        <v>13</v>
      </c>
      <c r="D650" s="25"/>
      <c r="E650" s="25"/>
      <c r="F650" s="25">
        <v>0</v>
      </c>
      <c r="G650" s="25"/>
      <c r="H650" s="25"/>
      <c r="I650" s="26">
        <f t="shared" si="1062"/>
        <v>0</v>
      </c>
      <c r="J650" s="26">
        <f t="shared" si="1063"/>
        <v>0</v>
      </c>
      <c r="K650" s="27" t="e">
        <f t="shared" si="1064"/>
        <v>#DIV/0!</v>
      </c>
      <c r="L650" s="25">
        <v>0</v>
      </c>
      <c r="M650" s="25">
        <v>0</v>
      </c>
      <c r="N650" s="25"/>
      <c r="O650" s="25">
        <f t="shared" si="1059"/>
        <v>0</v>
      </c>
      <c r="P650" s="25">
        <f t="shared" si="1060"/>
        <v>0</v>
      </c>
      <c r="Q650" s="28" t="e">
        <f t="shared" si="1049"/>
        <v>#DIV/0!</v>
      </c>
      <c r="R650" s="17"/>
      <c r="S650" s="12" t="s">
        <v>90</v>
      </c>
    </row>
    <row r="651" spans="1:19" ht="18.75" x14ac:dyDescent="0.25">
      <c r="A651" s="13" t="str">
        <f t="shared" si="1061"/>
        <v>a</v>
      </c>
      <c r="B651" s="19" t="s">
        <v>153</v>
      </c>
      <c r="C651" s="20" t="s">
        <v>59</v>
      </c>
      <c r="D651" s="26">
        <f t="shared" ref="D651:H651" si="1065">D652+D660+D661+D662</f>
        <v>2165</v>
      </c>
      <c r="E651" s="26">
        <f t="shared" ref="E651" si="1066">E652+E660+E661+E662</f>
        <v>0</v>
      </c>
      <c r="F651" s="26">
        <f t="shared" si="1065"/>
        <v>5622300</v>
      </c>
      <c r="G651" s="26">
        <f t="shared" si="1065"/>
        <v>3415794</v>
      </c>
      <c r="H651" s="26">
        <f t="shared" si="1065"/>
        <v>2107102</v>
      </c>
      <c r="I651" s="26">
        <f t="shared" si="1062"/>
        <v>5522896</v>
      </c>
      <c r="J651" s="56">
        <f t="shared" si="1063"/>
        <v>99404</v>
      </c>
      <c r="K651" s="57">
        <f t="shared" si="1064"/>
        <v>0.98231969122956797</v>
      </c>
      <c r="L651" s="26">
        <f t="shared" ref="L651:M651" si="1067">L652+L660+L661+L662</f>
        <v>8000000</v>
      </c>
      <c r="M651" s="26">
        <f t="shared" si="1067"/>
        <v>7781000</v>
      </c>
      <c r="N651" s="26">
        <f t="shared" ref="N651" si="1068">N652+N660+N661+N662</f>
        <v>2152599</v>
      </c>
      <c r="O651" s="26">
        <f t="shared" ref="O651" si="1069">O652+O660+O661+O662</f>
        <v>7675495</v>
      </c>
      <c r="P651" s="56">
        <f t="shared" ref="P651" si="1070">P652+P660+P661+P662</f>
        <v>105505</v>
      </c>
      <c r="Q651" s="60">
        <f t="shared" si="1049"/>
        <v>0.98644068885747338</v>
      </c>
      <c r="R651" s="18"/>
    </row>
    <row r="652" spans="1:19" ht="18.75" x14ac:dyDescent="0.25">
      <c r="A652" s="13" t="str">
        <f t="shared" si="1061"/>
        <v>a</v>
      </c>
      <c r="B652" s="3" t="s">
        <v>2</v>
      </c>
      <c r="C652" s="4" t="s">
        <v>3</v>
      </c>
      <c r="D652" s="25">
        <f t="shared" ref="D652:E652" si="1071">D653+D654+D655+D656+D657+D658+D659</f>
        <v>2165</v>
      </c>
      <c r="E652" s="25">
        <f t="shared" si="1071"/>
        <v>0</v>
      </c>
      <c r="F652" s="25">
        <f t="shared" ref="F652" si="1072">F653+F654+F655+F656+F657+F658+F659</f>
        <v>5622300</v>
      </c>
      <c r="G652" s="25">
        <f t="shared" ref="G652:H652" si="1073">G653+G654+G655+G656+G657+G658+G659</f>
        <v>3415794</v>
      </c>
      <c r="H652" s="25">
        <f t="shared" si="1073"/>
        <v>2107102</v>
      </c>
      <c r="I652" s="26">
        <f t="shared" si="1062"/>
        <v>5522896</v>
      </c>
      <c r="J652" s="56">
        <f t="shared" si="1063"/>
        <v>99404</v>
      </c>
      <c r="K652" s="57">
        <f t="shared" si="1064"/>
        <v>0.98231969122956797</v>
      </c>
      <c r="L652" s="25">
        <f t="shared" ref="L652:M652" si="1074">L653+L654+L655+L656+L657+L658+L659</f>
        <v>8000000</v>
      </c>
      <c r="M652" s="25">
        <f t="shared" si="1074"/>
        <v>7781000</v>
      </c>
      <c r="N652" s="25">
        <f t="shared" ref="N652:P652" si="1075">N653+N654+N655+N656+N657+N658+N659</f>
        <v>2152599</v>
      </c>
      <c r="O652" s="25">
        <f t="shared" si="1075"/>
        <v>7675495</v>
      </c>
      <c r="P652" s="58">
        <f t="shared" si="1075"/>
        <v>105505</v>
      </c>
      <c r="Q652" s="59">
        <f t="shared" si="1049"/>
        <v>0.98644068885747338</v>
      </c>
      <c r="R652" s="17"/>
    </row>
    <row r="653" spans="1:19" ht="18.75" hidden="1" x14ac:dyDescent="0.25">
      <c r="A653" s="13" t="str">
        <f t="shared" si="1061"/>
        <v>b</v>
      </c>
      <c r="B653" s="5" t="s">
        <v>2</v>
      </c>
      <c r="C653" s="6" t="s">
        <v>4</v>
      </c>
      <c r="D653" s="26">
        <f t="shared" ref="D653:H662" si="1076">D665+D677</f>
        <v>0</v>
      </c>
      <c r="E653" s="26">
        <f t="shared" ref="E653" si="1077">E665+E677</f>
        <v>0</v>
      </c>
      <c r="F653" s="26">
        <f t="shared" si="1076"/>
        <v>0</v>
      </c>
      <c r="G653" s="26">
        <f t="shared" si="1076"/>
        <v>0</v>
      </c>
      <c r="H653" s="26">
        <f t="shared" si="1076"/>
        <v>0</v>
      </c>
      <c r="I653" s="26">
        <f t="shared" si="1062"/>
        <v>0</v>
      </c>
      <c r="J653" s="26">
        <f t="shared" si="1063"/>
        <v>0</v>
      </c>
      <c r="K653" s="27" t="e">
        <f t="shared" si="1064"/>
        <v>#DIV/0!</v>
      </c>
      <c r="L653" s="26">
        <f t="shared" ref="L653:L662" si="1078">L665+L677</f>
        <v>0</v>
      </c>
      <c r="M653" s="26">
        <f t="shared" ref="M653" si="1079">M665+M677</f>
        <v>0</v>
      </c>
      <c r="N653" s="26">
        <f t="shared" ref="N653:P653" si="1080">N665+N677</f>
        <v>0</v>
      </c>
      <c r="O653" s="26">
        <f t="shared" si="1080"/>
        <v>0</v>
      </c>
      <c r="P653" s="26">
        <f t="shared" si="1080"/>
        <v>0</v>
      </c>
      <c r="Q653" s="29" t="e">
        <f t="shared" si="1049"/>
        <v>#DIV/0!</v>
      </c>
      <c r="R653" s="18"/>
    </row>
    <row r="654" spans="1:19" ht="18.75" x14ac:dyDescent="0.25">
      <c r="A654" s="13" t="str">
        <f t="shared" si="1061"/>
        <v>a</v>
      </c>
      <c r="B654" s="5" t="s">
        <v>2</v>
      </c>
      <c r="C654" s="6" t="s">
        <v>5</v>
      </c>
      <c r="D654" s="26">
        <f t="shared" si="1076"/>
        <v>0</v>
      </c>
      <c r="E654" s="26">
        <f t="shared" ref="E654" si="1081">E666+E678</f>
        <v>0</v>
      </c>
      <c r="F654" s="26">
        <f t="shared" si="1076"/>
        <v>127900</v>
      </c>
      <c r="G654" s="26">
        <f t="shared" si="1076"/>
        <v>43000</v>
      </c>
      <c r="H654" s="26">
        <f t="shared" si="1076"/>
        <v>60000</v>
      </c>
      <c r="I654" s="26">
        <f t="shared" si="1062"/>
        <v>103000</v>
      </c>
      <c r="J654" s="56">
        <f t="shared" si="1063"/>
        <v>24900</v>
      </c>
      <c r="K654" s="57">
        <f t="shared" si="1064"/>
        <v>0.80531665363565286</v>
      </c>
      <c r="L654" s="26">
        <f t="shared" si="1078"/>
        <v>154000</v>
      </c>
      <c r="M654" s="26">
        <f t="shared" ref="M654" si="1082">M666+M678</f>
        <v>171000</v>
      </c>
      <c r="N654" s="26">
        <f t="shared" ref="N654:P654" si="1083">N666+N678</f>
        <v>41000</v>
      </c>
      <c r="O654" s="26">
        <f t="shared" si="1083"/>
        <v>144000</v>
      </c>
      <c r="P654" s="56">
        <f t="shared" si="1083"/>
        <v>27000</v>
      </c>
      <c r="Q654" s="60">
        <f t="shared" si="1049"/>
        <v>0.84210526315789469</v>
      </c>
      <c r="R654" s="18"/>
    </row>
    <row r="655" spans="1:19" ht="18.75" hidden="1" x14ac:dyDescent="0.25">
      <c r="A655" s="13" t="str">
        <f t="shared" si="1061"/>
        <v>b</v>
      </c>
      <c r="B655" s="5" t="s">
        <v>2</v>
      </c>
      <c r="C655" s="6" t="s">
        <v>6</v>
      </c>
      <c r="D655" s="26">
        <f t="shared" si="1076"/>
        <v>0</v>
      </c>
      <c r="E655" s="26">
        <f t="shared" ref="E655" si="1084">E667+E679</f>
        <v>0</v>
      </c>
      <c r="F655" s="26">
        <f t="shared" si="1076"/>
        <v>0</v>
      </c>
      <c r="G655" s="26">
        <f t="shared" si="1076"/>
        <v>0</v>
      </c>
      <c r="H655" s="26">
        <f t="shared" si="1076"/>
        <v>0</v>
      </c>
      <c r="I655" s="26">
        <f t="shared" si="1062"/>
        <v>0</v>
      </c>
      <c r="J655" s="26">
        <f t="shared" si="1063"/>
        <v>0</v>
      </c>
      <c r="K655" s="27" t="e">
        <f t="shared" si="1064"/>
        <v>#DIV/0!</v>
      </c>
      <c r="L655" s="26">
        <f t="shared" si="1078"/>
        <v>0</v>
      </c>
      <c r="M655" s="26">
        <f t="shared" ref="M655" si="1085">M667+M679</f>
        <v>0</v>
      </c>
      <c r="N655" s="26">
        <f t="shared" ref="N655:P655" si="1086">N667+N679</f>
        <v>0</v>
      </c>
      <c r="O655" s="26">
        <f t="shared" si="1086"/>
        <v>0</v>
      </c>
      <c r="P655" s="26">
        <f t="shared" si="1086"/>
        <v>0</v>
      </c>
      <c r="Q655" s="29" t="e">
        <f t="shared" si="1049"/>
        <v>#DIV/0!</v>
      </c>
      <c r="R655" s="18"/>
    </row>
    <row r="656" spans="1:19" ht="18.75" hidden="1" x14ac:dyDescent="0.25">
      <c r="A656" s="13" t="str">
        <f t="shared" si="1061"/>
        <v>b</v>
      </c>
      <c r="B656" s="5" t="s">
        <v>2</v>
      </c>
      <c r="C656" s="7" t="s">
        <v>7</v>
      </c>
      <c r="D656" s="26">
        <f t="shared" si="1076"/>
        <v>0</v>
      </c>
      <c r="E656" s="26">
        <f t="shared" ref="E656" si="1087">E668+E680</f>
        <v>0</v>
      </c>
      <c r="F656" s="26">
        <f t="shared" si="1076"/>
        <v>0</v>
      </c>
      <c r="G656" s="26">
        <f t="shared" si="1076"/>
        <v>0</v>
      </c>
      <c r="H656" s="26">
        <f t="shared" si="1076"/>
        <v>0</v>
      </c>
      <c r="I656" s="26">
        <f t="shared" si="1062"/>
        <v>0</v>
      </c>
      <c r="J656" s="26">
        <f t="shared" si="1063"/>
        <v>0</v>
      </c>
      <c r="K656" s="27" t="e">
        <f t="shared" si="1064"/>
        <v>#DIV/0!</v>
      </c>
      <c r="L656" s="26">
        <f t="shared" si="1078"/>
        <v>0</v>
      </c>
      <c r="M656" s="26">
        <f t="shared" ref="M656" si="1088">M668+M680</f>
        <v>0</v>
      </c>
      <c r="N656" s="26">
        <f t="shared" ref="N656:P656" si="1089">N668+N680</f>
        <v>0</v>
      </c>
      <c r="O656" s="26">
        <f t="shared" si="1089"/>
        <v>0</v>
      </c>
      <c r="P656" s="26">
        <f t="shared" si="1089"/>
        <v>0</v>
      </c>
      <c r="Q656" s="29" t="e">
        <f t="shared" si="1049"/>
        <v>#DIV/0!</v>
      </c>
      <c r="R656" s="18"/>
    </row>
    <row r="657" spans="1:19" ht="18.75" hidden="1" x14ac:dyDescent="0.25">
      <c r="A657" s="13" t="str">
        <f t="shared" si="1061"/>
        <v>b</v>
      </c>
      <c r="B657" s="5" t="s">
        <v>2</v>
      </c>
      <c r="C657" s="7" t="s">
        <v>8</v>
      </c>
      <c r="D657" s="26">
        <f t="shared" si="1076"/>
        <v>0</v>
      </c>
      <c r="E657" s="26">
        <f t="shared" ref="E657" si="1090">E669+E681</f>
        <v>0</v>
      </c>
      <c r="F657" s="26">
        <f t="shared" si="1076"/>
        <v>0</v>
      </c>
      <c r="G657" s="26">
        <f t="shared" si="1076"/>
        <v>0</v>
      </c>
      <c r="H657" s="26">
        <f t="shared" si="1076"/>
        <v>0</v>
      </c>
      <c r="I657" s="26">
        <f t="shared" si="1062"/>
        <v>0</v>
      </c>
      <c r="J657" s="26">
        <f t="shared" si="1063"/>
        <v>0</v>
      </c>
      <c r="K657" s="27" t="e">
        <f t="shared" si="1064"/>
        <v>#DIV/0!</v>
      </c>
      <c r="L657" s="26">
        <f t="shared" si="1078"/>
        <v>0</v>
      </c>
      <c r="M657" s="26">
        <f t="shared" ref="M657" si="1091">M669+M681</f>
        <v>0</v>
      </c>
      <c r="N657" s="26">
        <f t="shared" ref="N657:P657" si="1092">N669+N681</f>
        <v>0</v>
      </c>
      <c r="O657" s="26">
        <f t="shared" si="1092"/>
        <v>0</v>
      </c>
      <c r="P657" s="26">
        <f t="shared" si="1092"/>
        <v>0</v>
      </c>
      <c r="Q657" s="29" t="e">
        <f t="shared" si="1049"/>
        <v>#DIV/0!</v>
      </c>
      <c r="R657" s="18"/>
    </row>
    <row r="658" spans="1:19" ht="18.75" x14ac:dyDescent="0.25">
      <c r="A658" s="13" t="str">
        <f t="shared" si="1061"/>
        <v>a</v>
      </c>
      <c r="B658" s="5" t="s">
        <v>2</v>
      </c>
      <c r="C658" s="7" t="s">
        <v>9</v>
      </c>
      <c r="D658" s="26">
        <f t="shared" si="1076"/>
        <v>2165</v>
      </c>
      <c r="E658" s="26">
        <f t="shared" ref="E658" si="1093">E670+E682</f>
        <v>0</v>
      </c>
      <c r="F658" s="26">
        <f t="shared" si="1076"/>
        <v>5494400</v>
      </c>
      <c r="G658" s="26">
        <f t="shared" si="1076"/>
        <v>3372794</v>
      </c>
      <c r="H658" s="26">
        <f t="shared" si="1076"/>
        <v>2047102</v>
      </c>
      <c r="I658" s="26">
        <f t="shared" si="1062"/>
        <v>5419896</v>
      </c>
      <c r="J658" s="56">
        <f t="shared" si="1063"/>
        <v>74504</v>
      </c>
      <c r="K658" s="57">
        <f t="shared" si="1064"/>
        <v>0.98644001164822359</v>
      </c>
      <c r="L658" s="26">
        <f t="shared" si="1078"/>
        <v>7846000</v>
      </c>
      <c r="M658" s="26">
        <f t="shared" ref="M658" si="1094">M670+M682</f>
        <v>7610000</v>
      </c>
      <c r="N658" s="26">
        <f t="shared" ref="N658:P658" si="1095">N670+N682</f>
        <v>2111599</v>
      </c>
      <c r="O658" s="26">
        <f t="shared" si="1095"/>
        <v>7531495</v>
      </c>
      <c r="P658" s="56">
        <f t="shared" si="1095"/>
        <v>78505</v>
      </c>
      <c r="Q658" s="60">
        <f t="shared" si="1049"/>
        <v>0.98968396846254925</v>
      </c>
      <c r="R658" s="18"/>
    </row>
    <row r="659" spans="1:19" ht="18.75" hidden="1" x14ac:dyDescent="0.25">
      <c r="A659" s="13" t="str">
        <f t="shared" si="1061"/>
        <v>b</v>
      </c>
      <c r="B659" s="5" t="s">
        <v>2</v>
      </c>
      <c r="C659" s="7" t="s">
        <v>10</v>
      </c>
      <c r="D659" s="26">
        <f t="shared" si="1076"/>
        <v>0</v>
      </c>
      <c r="E659" s="26">
        <f t="shared" ref="E659" si="1096">E671+E683</f>
        <v>0</v>
      </c>
      <c r="F659" s="26">
        <f t="shared" si="1076"/>
        <v>0</v>
      </c>
      <c r="G659" s="26">
        <f t="shared" si="1076"/>
        <v>0</v>
      </c>
      <c r="H659" s="26">
        <f t="shared" si="1076"/>
        <v>0</v>
      </c>
      <c r="I659" s="26">
        <f t="shared" si="1062"/>
        <v>0</v>
      </c>
      <c r="J659" s="26">
        <f t="shared" si="1063"/>
        <v>0</v>
      </c>
      <c r="K659" s="27" t="e">
        <f t="shared" si="1064"/>
        <v>#DIV/0!</v>
      </c>
      <c r="L659" s="26">
        <f t="shared" si="1078"/>
        <v>0</v>
      </c>
      <c r="M659" s="26">
        <f t="shared" ref="M659" si="1097">M671+M683</f>
        <v>0</v>
      </c>
      <c r="N659" s="26">
        <f t="shared" ref="N659:P659" si="1098">N671+N683</f>
        <v>0</v>
      </c>
      <c r="O659" s="26">
        <f t="shared" si="1098"/>
        <v>0</v>
      </c>
      <c r="P659" s="26">
        <f t="shared" si="1098"/>
        <v>0</v>
      </c>
      <c r="Q659" s="29" t="e">
        <f t="shared" si="1049"/>
        <v>#DIV/0!</v>
      </c>
      <c r="R659" s="18"/>
    </row>
    <row r="660" spans="1:19" ht="18.75" hidden="1" x14ac:dyDescent="0.25">
      <c r="A660" s="13" t="str">
        <f t="shared" si="1061"/>
        <v>b</v>
      </c>
      <c r="B660" s="3" t="s">
        <v>2</v>
      </c>
      <c r="C660" s="4" t="s">
        <v>11</v>
      </c>
      <c r="D660" s="25">
        <f t="shared" si="1076"/>
        <v>0</v>
      </c>
      <c r="E660" s="25">
        <f t="shared" ref="E660" si="1099">E672+E684</f>
        <v>0</v>
      </c>
      <c r="F660" s="25">
        <f t="shared" si="1076"/>
        <v>0</v>
      </c>
      <c r="G660" s="25">
        <f t="shared" si="1076"/>
        <v>0</v>
      </c>
      <c r="H660" s="25">
        <f t="shared" si="1076"/>
        <v>0</v>
      </c>
      <c r="I660" s="26">
        <f t="shared" si="1062"/>
        <v>0</v>
      </c>
      <c r="J660" s="26">
        <f t="shared" si="1063"/>
        <v>0</v>
      </c>
      <c r="K660" s="27" t="e">
        <f t="shared" si="1064"/>
        <v>#DIV/0!</v>
      </c>
      <c r="L660" s="25">
        <f t="shared" si="1078"/>
        <v>0</v>
      </c>
      <c r="M660" s="25">
        <f t="shared" ref="M660" si="1100">M672+M684</f>
        <v>0</v>
      </c>
      <c r="N660" s="25">
        <f t="shared" ref="N660:P660" si="1101">N672+N684</f>
        <v>0</v>
      </c>
      <c r="O660" s="25">
        <f t="shared" si="1101"/>
        <v>0</v>
      </c>
      <c r="P660" s="25">
        <f t="shared" si="1101"/>
        <v>0</v>
      </c>
      <c r="Q660" s="28" t="e">
        <f t="shared" si="1049"/>
        <v>#DIV/0!</v>
      </c>
      <c r="R660" s="17"/>
    </row>
    <row r="661" spans="1:19" ht="18.75" hidden="1" x14ac:dyDescent="0.25">
      <c r="A661" s="13" t="str">
        <f t="shared" si="1061"/>
        <v>b</v>
      </c>
      <c r="B661" s="3" t="s">
        <v>2</v>
      </c>
      <c r="C661" s="4" t="s">
        <v>12</v>
      </c>
      <c r="D661" s="25">
        <f t="shared" si="1076"/>
        <v>0</v>
      </c>
      <c r="E661" s="25">
        <f t="shared" ref="E661" si="1102">E673+E685</f>
        <v>0</v>
      </c>
      <c r="F661" s="25">
        <f t="shared" si="1076"/>
        <v>0</v>
      </c>
      <c r="G661" s="25">
        <f t="shared" si="1076"/>
        <v>0</v>
      </c>
      <c r="H661" s="25">
        <f t="shared" si="1076"/>
        <v>0</v>
      </c>
      <c r="I661" s="26">
        <f t="shared" si="1062"/>
        <v>0</v>
      </c>
      <c r="J661" s="26">
        <f t="shared" si="1063"/>
        <v>0</v>
      </c>
      <c r="K661" s="27" t="e">
        <f t="shared" si="1064"/>
        <v>#DIV/0!</v>
      </c>
      <c r="L661" s="25">
        <f t="shared" si="1078"/>
        <v>0</v>
      </c>
      <c r="M661" s="25">
        <f t="shared" ref="M661" si="1103">M673+M685</f>
        <v>0</v>
      </c>
      <c r="N661" s="25">
        <f t="shared" ref="N661:P661" si="1104">N673+N685</f>
        <v>0</v>
      </c>
      <c r="O661" s="25">
        <f t="shared" si="1104"/>
        <v>0</v>
      </c>
      <c r="P661" s="25">
        <f t="shared" si="1104"/>
        <v>0</v>
      </c>
      <c r="Q661" s="28" t="e">
        <f t="shared" si="1049"/>
        <v>#DIV/0!</v>
      </c>
      <c r="R661" s="17"/>
    </row>
    <row r="662" spans="1:19" ht="18.75" hidden="1" x14ac:dyDescent="0.25">
      <c r="A662" s="13" t="str">
        <f t="shared" si="1061"/>
        <v>b</v>
      </c>
      <c r="B662" s="3" t="s">
        <v>2</v>
      </c>
      <c r="C662" s="4" t="s">
        <v>13</v>
      </c>
      <c r="D662" s="25">
        <f t="shared" si="1076"/>
        <v>0</v>
      </c>
      <c r="E662" s="25">
        <f t="shared" ref="E662" si="1105">E674+E686</f>
        <v>0</v>
      </c>
      <c r="F662" s="25">
        <f t="shared" si="1076"/>
        <v>0</v>
      </c>
      <c r="G662" s="25">
        <f t="shared" si="1076"/>
        <v>0</v>
      </c>
      <c r="H662" s="25">
        <f t="shared" si="1076"/>
        <v>0</v>
      </c>
      <c r="I662" s="26">
        <f t="shared" si="1062"/>
        <v>0</v>
      </c>
      <c r="J662" s="26">
        <f t="shared" si="1063"/>
        <v>0</v>
      </c>
      <c r="K662" s="27" t="e">
        <f t="shared" si="1064"/>
        <v>#DIV/0!</v>
      </c>
      <c r="L662" s="25">
        <f t="shared" si="1078"/>
        <v>0</v>
      </c>
      <c r="M662" s="25">
        <f t="shared" ref="M662" si="1106">M674+M686</f>
        <v>0</v>
      </c>
      <c r="N662" s="25">
        <f t="shared" ref="N662:P662" si="1107">N674+N686</f>
        <v>0</v>
      </c>
      <c r="O662" s="25">
        <f t="shared" si="1107"/>
        <v>0</v>
      </c>
      <c r="P662" s="25">
        <f t="shared" si="1107"/>
        <v>0</v>
      </c>
      <c r="Q662" s="28" t="e">
        <f t="shared" si="1049"/>
        <v>#DIV/0!</v>
      </c>
      <c r="R662" s="17"/>
    </row>
    <row r="663" spans="1:19" ht="170.25" customHeight="1" x14ac:dyDescent="0.25">
      <c r="A663" s="13" t="str">
        <f t="shared" si="1061"/>
        <v>a</v>
      </c>
      <c r="B663" s="19" t="s">
        <v>155</v>
      </c>
      <c r="C663" s="20" t="s">
        <v>59</v>
      </c>
      <c r="D663" s="26">
        <f t="shared" ref="D663:F663" si="1108">D664+D672+D673+D674</f>
        <v>15</v>
      </c>
      <c r="E663" s="26"/>
      <c r="F663" s="26">
        <f t="shared" si="1108"/>
        <v>5411900</v>
      </c>
      <c r="G663" s="26">
        <f t="shared" ref="G663:H663" si="1109">G664+G672+G673+G674</f>
        <v>3379845</v>
      </c>
      <c r="H663" s="26">
        <f t="shared" si="1109"/>
        <v>2027555</v>
      </c>
      <c r="I663" s="26">
        <f t="shared" si="1062"/>
        <v>5407400</v>
      </c>
      <c r="J663" s="56">
        <f t="shared" si="1063"/>
        <v>4500</v>
      </c>
      <c r="K663" s="57">
        <f t="shared" si="1064"/>
        <v>0.99916849904839333</v>
      </c>
      <c r="L663" s="30">
        <f t="shared" ref="L663:M663" si="1110">L664+L672+L673+L674</f>
        <v>7526000</v>
      </c>
      <c r="M663" s="30">
        <f t="shared" si="1110"/>
        <v>7526000</v>
      </c>
      <c r="N663" s="26">
        <f t="shared" ref="N663" si="1111">N664+N672+N673+N674</f>
        <v>2015245</v>
      </c>
      <c r="O663" s="26">
        <f t="shared" ref="O663" si="1112">O664+O672+O673+O674</f>
        <v>7422645</v>
      </c>
      <c r="P663" s="56">
        <f t="shared" ref="P663" si="1113">P664+P672+P673+P674</f>
        <v>103355</v>
      </c>
      <c r="Q663" s="60">
        <f t="shared" si="1049"/>
        <v>0.98626694127026304</v>
      </c>
      <c r="R663" s="18"/>
      <c r="S663" s="12" t="s">
        <v>91</v>
      </c>
    </row>
    <row r="664" spans="1:19" ht="18.75" x14ac:dyDescent="0.25">
      <c r="A664" s="13" t="str">
        <f t="shared" si="1061"/>
        <v>a</v>
      </c>
      <c r="B664" s="3" t="s">
        <v>2</v>
      </c>
      <c r="C664" s="4" t="s">
        <v>3</v>
      </c>
      <c r="D664" s="25">
        <f t="shared" ref="D664:H664" si="1114">D665+D666+D667+D668+D669+D670+D671</f>
        <v>15</v>
      </c>
      <c r="E664" s="25"/>
      <c r="F664" s="25">
        <f t="shared" si="1114"/>
        <v>5411900</v>
      </c>
      <c r="G664" s="25">
        <f t="shared" si="1114"/>
        <v>3379845</v>
      </c>
      <c r="H664" s="25">
        <f t="shared" si="1114"/>
        <v>2027555</v>
      </c>
      <c r="I664" s="26">
        <f t="shared" si="1062"/>
        <v>5407400</v>
      </c>
      <c r="J664" s="56">
        <f t="shared" si="1063"/>
        <v>4500</v>
      </c>
      <c r="K664" s="57">
        <f t="shared" si="1064"/>
        <v>0.99916849904839333</v>
      </c>
      <c r="L664" s="25">
        <f t="shared" ref="L664:M664" si="1115">L665+L666+L667+L668+L669+L670+L671</f>
        <v>7526000</v>
      </c>
      <c r="M664" s="25">
        <f t="shared" si="1115"/>
        <v>7526000</v>
      </c>
      <c r="N664" s="25">
        <f t="shared" ref="N664:P664" si="1116">N665+N666+N667+N668+N669+N670+N671</f>
        <v>2015245</v>
      </c>
      <c r="O664" s="25">
        <f t="shared" si="1116"/>
        <v>7422645</v>
      </c>
      <c r="P664" s="58">
        <f t="shared" si="1116"/>
        <v>103355</v>
      </c>
      <c r="Q664" s="59">
        <f t="shared" si="1049"/>
        <v>0.98626694127026304</v>
      </c>
      <c r="R664" s="17"/>
      <c r="S664" s="12" t="s">
        <v>91</v>
      </c>
    </row>
    <row r="665" spans="1:19" ht="18.75" hidden="1" x14ac:dyDescent="0.25">
      <c r="A665" s="13" t="str">
        <f t="shared" si="1061"/>
        <v>b</v>
      </c>
      <c r="B665" s="5" t="s">
        <v>2</v>
      </c>
      <c r="C665" s="6" t="s">
        <v>4</v>
      </c>
      <c r="D665" s="26"/>
      <c r="E665" s="26"/>
      <c r="F665" s="26">
        <v>0</v>
      </c>
      <c r="G665" s="26"/>
      <c r="H665" s="26"/>
      <c r="I665" s="26">
        <f t="shared" si="1062"/>
        <v>0</v>
      </c>
      <c r="J665" s="26">
        <f t="shared" si="1063"/>
        <v>0</v>
      </c>
      <c r="K665" s="27" t="e">
        <f t="shared" si="1064"/>
        <v>#DIV/0!</v>
      </c>
      <c r="L665" s="31">
        <v>0</v>
      </c>
      <c r="M665" s="31">
        <v>0</v>
      </c>
      <c r="N665" s="26"/>
      <c r="O665" s="26">
        <f t="shared" ref="O665:O674" si="1117">I665+N665</f>
        <v>0</v>
      </c>
      <c r="P665" s="26">
        <f t="shared" ref="P665:P674" si="1118">M665-O665</f>
        <v>0</v>
      </c>
      <c r="Q665" s="29" t="e">
        <f t="shared" si="1049"/>
        <v>#DIV/0!</v>
      </c>
      <c r="R665" s="18"/>
      <c r="S665" s="12" t="s">
        <v>91</v>
      </c>
    </row>
    <row r="666" spans="1:19" ht="18.75" x14ac:dyDescent="0.25">
      <c r="A666" s="13" t="str">
        <f t="shared" si="1061"/>
        <v>a</v>
      </c>
      <c r="B666" s="5" t="s">
        <v>2</v>
      </c>
      <c r="C666" s="6" t="s">
        <v>5</v>
      </c>
      <c r="D666" s="26"/>
      <c r="E666" s="26"/>
      <c r="F666" s="26">
        <v>58500</v>
      </c>
      <c r="G666" s="26">
        <v>27000</v>
      </c>
      <c r="H666" s="26">
        <v>27000</v>
      </c>
      <c r="I666" s="26">
        <f t="shared" si="1062"/>
        <v>54000</v>
      </c>
      <c r="J666" s="56">
        <f t="shared" si="1063"/>
        <v>4500</v>
      </c>
      <c r="K666" s="57">
        <f t="shared" si="1064"/>
        <v>0.92307692307692313</v>
      </c>
      <c r="L666" s="31">
        <v>54000</v>
      </c>
      <c r="M666" s="31">
        <v>81000</v>
      </c>
      <c r="N666" s="26"/>
      <c r="O666" s="26">
        <f t="shared" si="1117"/>
        <v>54000</v>
      </c>
      <c r="P666" s="56">
        <f t="shared" si="1118"/>
        <v>27000</v>
      </c>
      <c r="Q666" s="60">
        <f t="shared" si="1049"/>
        <v>0.66666666666666663</v>
      </c>
      <c r="R666" s="18"/>
      <c r="S666" s="12" t="s">
        <v>91</v>
      </c>
    </row>
    <row r="667" spans="1:19" ht="18.75" hidden="1" x14ac:dyDescent="0.25">
      <c r="A667" s="13" t="str">
        <f t="shared" si="1061"/>
        <v>b</v>
      </c>
      <c r="B667" s="5" t="s">
        <v>2</v>
      </c>
      <c r="C667" s="6" t="s">
        <v>6</v>
      </c>
      <c r="D667" s="26"/>
      <c r="E667" s="26"/>
      <c r="F667" s="26">
        <v>0</v>
      </c>
      <c r="G667" s="26"/>
      <c r="H667" s="26"/>
      <c r="I667" s="26">
        <f t="shared" si="1062"/>
        <v>0</v>
      </c>
      <c r="J667" s="26">
        <f t="shared" si="1063"/>
        <v>0</v>
      </c>
      <c r="K667" s="27" t="e">
        <f t="shared" si="1064"/>
        <v>#DIV/0!</v>
      </c>
      <c r="L667" s="31">
        <v>0</v>
      </c>
      <c r="M667" s="31">
        <v>0</v>
      </c>
      <c r="N667" s="26"/>
      <c r="O667" s="26">
        <f t="shared" si="1117"/>
        <v>0</v>
      </c>
      <c r="P667" s="26">
        <f t="shared" si="1118"/>
        <v>0</v>
      </c>
      <c r="Q667" s="29" t="e">
        <f t="shared" si="1049"/>
        <v>#DIV/0!</v>
      </c>
      <c r="R667" s="18"/>
      <c r="S667" s="12" t="s">
        <v>91</v>
      </c>
    </row>
    <row r="668" spans="1:19" ht="18.75" hidden="1" x14ac:dyDescent="0.25">
      <c r="A668" s="13" t="str">
        <f t="shared" si="1061"/>
        <v>b</v>
      </c>
      <c r="B668" s="5" t="s">
        <v>2</v>
      </c>
      <c r="C668" s="7" t="s">
        <v>7</v>
      </c>
      <c r="D668" s="26"/>
      <c r="E668" s="26"/>
      <c r="F668" s="26">
        <v>0</v>
      </c>
      <c r="G668" s="26"/>
      <c r="H668" s="26"/>
      <c r="I668" s="26">
        <f t="shared" si="1062"/>
        <v>0</v>
      </c>
      <c r="J668" s="26">
        <f t="shared" si="1063"/>
        <v>0</v>
      </c>
      <c r="K668" s="27" t="e">
        <f t="shared" si="1064"/>
        <v>#DIV/0!</v>
      </c>
      <c r="L668" s="31">
        <v>0</v>
      </c>
      <c r="M668" s="31">
        <v>0</v>
      </c>
      <c r="N668" s="26"/>
      <c r="O668" s="26">
        <f t="shared" si="1117"/>
        <v>0</v>
      </c>
      <c r="P668" s="26">
        <f t="shared" si="1118"/>
        <v>0</v>
      </c>
      <c r="Q668" s="29" t="e">
        <f t="shared" si="1049"/>
        <v>#DIV/0!</v>
      </c>
      <c r="R668" s="18"/>
      <c r="S668" s="12" t="s">
        <v>91</v>
      </c>
    </row>
    <row r="669" spans="1:19" ht="18.75" hidden="1" x14ac:dyDescent="0.25">
      <c r="A669" s="13" t="str">
        <f t="shared" si="1061"/>
        <v>b</v>
      </c>
      <c r="B669" s="5" t="s">
        <v>2</v>
      </c>
      <c r="C669" s="7" t="s">
        <v>8</v>
      </c>
      <c r="D669" s="26"/>
      <c r="E669" s="26"/>
      <c r="F669" s="26">
        <v>0</v>
      </c>
      <c r="G669" s="26"/>
      <c r="H669" s="26"/>
      <c r="I669" s="26">
        <f t="shared" si="1062"/>
        <v>0</v>
      </c>
      <c r="J669" s="26">
        <f t="shared" si="1063"/>
        <v>0</v>
      </c>
      <c r="K669" s="27" t="e">
        <f t="shared" si="1064"/>
        <v>#DIV/0!</v>
      </c>
      <c r="L669" s="31"/>
      <c r="M669" s="31"/>
      <c r="N669" s="26"/>
      <c r="O669" s="26">
        <f t="shared" si="1117"/>
        <v>0</v>
      </c>
      <c r="P669" s="26">
        <f t="shared" si="1118"/>
        <v>0</v>
      </c>
      <c r="Q669" s="29" t="e">
        <f t="shared" si="1049"/>
        <v>#DIV/0!</v>
      </c>
      <c r="R669" s="18"/>
      <c r="S669" s="12" t="s">
        <v>91</v>
      </c>
    </row>
    <row r="670" spans="1:19" ht="18.75" x14ac:dyDescent="0.25">
      <c r="A670" s="13" t="str">
        <f t="shared" si="1061"/>
        <v>a</v>
      </c>
      <c r="B670" s="5" t="s">
        <v>2</v>
      </c>
      <c r="C670" s="7" t="s">
        <v>9</v>
      </c>
      <c r="D670" s="26">
        <v>15</v>
      </c>
      <c r="E670" s="26"/>
      <c r="F670" s="26">
        <v>5353400</v>
      </c>
      <c r="G670" s="26">
        <v>3352845</v>
      </c>
      <c r="H670" s="26">
        <v>2000555</v>
      </c>
      <c r="I670" s="26">
        <f t="shared" si="1062"/>
        <v>5353400</v>
      </c>
      <c r="J670" s="56">
        <f t="shared" si="1063"/>
        <v>0</v>
      </c>
      <c r="K670" s="57">
        <f t="shared" si="1064"/>
        <v>1</v>
      </c>
      <c r="L670" s="31">
        <v>7472000</v>
      </c>
      <c r="M670" s="31">
        <v>7445000</v>
      </c>
      <c r="N670" s="26">
        <v>2015245</v>
      </c>
      <c r="O670" s="26">
        <f t="shared" si="1117"/>
        <v>7368645</v>
      </c>
      <c r="P670" s="56">
        <f t="shared" si="1118"/>
        <v>76355</v>
      </c>
      <c r="Q670" s="60">
        <f t="shared" si="1049"/>
        <v>0.98974412357286767</v>
      </c>
      <c r="R670" s="18"/>
      <c r="S670" s="12" t="s">
        <v>91</v>
      </c>
    </row>
    <row r="671" spans="1:19" ht="18.75" hidden="1" x14ac:dyDescent="0.25">
      <c r="A671" s="13" t="str">
        <f t="shared" si="1061"/>
        <v>b</v>
      </c>
      <c r="B671" s="5" t="s">
        <v>2</v>
      </c>
      <c r="C671" s="7" t="s">
        <v>10</v>
      </c>
      <c r="D671" s="26"/>
      <c r="E671" s="26"/>
      <c r="F671" s="26">
        <v>0</v>
      </c>
      <c r="G671" s="26"/>
      <c r="H671" s="26"/>
      <c r="I671" s="26">
        <f t="shared" si="1062"/>
        <v>0</v>
      </c>
      <c r="J671" s="26">
        <f t="shared" si="1063"/>
        <v>0</v>
      </c>
      <c r="K671" s="27" t="e">
        <f t="shared" si="1064"/>
        <v>#DIV/0!</v>
      </c>
      <c r="L671" s="31">
        <v>0</v>
      </c>
      <c r="M671" s="31">
        <v>0</v>
      </c>
      <c r="N671" s="26"/>
      <c r="O671" s="26">
        <f t="shared" si="1117"/>
        <v>0</v>
      </c>
      <c r="P671" s="26">
        <f t="shared" si="1118"/>
        <v>0</v>
      </c>
      <c r="Q671" s="29" t="e">
        <f t="shared" si="1049"/>
        <v>#DIV/0!</v>
      </c>
      <c r="R671" s="18"/>
      <c r="S671" s="12" t="s">
        <v>91</v>
      </c>
    </row>
    <row r="672" spans="1:19" ht="18.75" hidden="1" x14ac:dyDescent="0.25">
      <c r="A672" s="13" t="str">
        <f t="shared" si="1061"/>
        <v>b</v>
      </c>
      <c r="B672" s="5" t="s">
        <v>2</v>
      </c>
      <c r="C672" s="4" t="s">
        <v>11</v>
      </c>
      <c r="D672" s="25"/>
      <c r="E672" s="25"/>
      <c r="F672" s="25">
        <v>0</v>
      </c>
      <c r="G672" s="25"/>
      <c r="H672" s="25"/>
      <c r="I672" s="26">
        <f t="shared" si="1062"/>
        <v>0</v>
      </c>
      <c r="J672" s="26">
        <f t="shared" si="1063"/>
        <v>0</v>
      </c>
      <c r="K672" s="27" t="e">
        <f t="shared" si="1064"/>
        <v>#DIV/0!</v>
      </c>
      <c r="L672" s="25">
        <v>0</v>
      </c>
      <c r="M672" s="25">
        <v>0</v>
      </c>
      <c r="N672" s="25"/>
      <c r="O672" s="25">
        <f t="shared" si="1117"/>
        <v>0</v>
      </c>
      <c r="P672" s="25">
        <f t="shared" si="1118"/>
        <v>0</v>
      </c>
      <c r="Q672" s="28" t="e">
        <f t="shared" si="1049"/>
        <v>#DIV/0!</v>
      </c>
      <c r="R672" s="17"/>
      <c r="S672" s="12" t="s">
        <v>91</v>
      </c>
    </row>
    <row r="673" spans="1:19" ht="18.75" hidden="1" x14ac:dyDescent="0.25">
      <c r="A673" s="13" t="str">
        <f t="shared" si="1061"/>
        <v>b</v>
      </c>
      <c r="B673" s="5" t="s">
        <v>2</v>
      </c>
      <c r="C673" s="4" t="s">
        <v>12</v>
      </c>
      <c r="D673" s="25"/>
      <c r="E673" s="25"/>
      <c r="F673" s="25">
        <v>0</v>
      </c>
      <c r="G673" s="25"/>
      <c r="H673" s="25"/>
      <c r="I673" s="26">
        <f t="shared" si="1062"/>
        <v>0</v>
      </c>
      <c r="J673" s="26">
        <f t="shared" si="1063"/>
        <v>0</v>
      </c>
      <c r="K673" s="27" t="e">
        <f t="shared" si="1064"/>
        <v>#DIV/0!</v>
      </c>
      <c r="L673" s="25">
        <v>0</v>
      </c>
      <c r="M673" s="25">
        <v>0</v>
      </c>
      <c r="N673" s="25"/>
      <c r="O673" s="25">
        <f t="shared" si="1117"/>
        <v>0</v>
      </c>
      <c r="P673" s="25">
        <f t="shared" si="1118"/>
        <v>0</v>
      </c>
      <c r="Q673" s="28" t="e">
        <f t="shared" si="1049"/>
        <v>#DIV/0!</v>
      </c>
      <c r="R673" s="17"/>
      <c r="S673" s="12" t="s">
        <v>91</v>
      </c>
    </row>
    <row r="674" spans="1:19" ht="18.75" hidden="1" x14ac:dyDescent="0.25">
      <c r="A674" s="13" t="str">
        <f t="shared" si="1061"/>
        <v>b</v>
      </c>
      <c r="B674" s="5" t="s">
        <v>2</v>
      </c>
      <c r="C674" s="4" t="s">
        <v>13</v>
      </c>
      <c r="D674" s="25"/>
      <c r="E674" s="25"/>
      <c r="F674" s="25">
        <v>0</v>
      </c>
      <c r="G674" s="25"/>
      <c r="H674" s="25"/>
      <c r="I674" s="26">
        <f t="shared" si="1062"/>
        <v>0</v>
      </c>
      <c r="J674" s="26">
        <f t="shared" si="1063"/>
        <v>0</v>
      </c>
      <c r="K674" s="27" t="e">
        <f t="shared" si="1064"/>
        <v>#DIV/0!</v>
      </c>
      <c r="L674" s="25">
        <v>0</v>
      </c>
      <c r="M674" s="25">
        <v>0</v>
      </c>
      <c r="N674" s="25"/>
      <c r="O674" s="25">
        <f t="shared" si="1117"/>
        <v>0</v>
      </c>
      <c r="P674" s="25">
        <f t="shared" si="1118"/>
        <v>0</v>
      </c>
      <c r="Q674" s="28" t="e">
        <f t="shared" si="1049"/>
        <v>#DIV/0!</v>
      </c>
      <c r="R674" s="17"/>
      <c r="S674" s="12" t="s">
        <v>91</v>
      </c>
    </row>
    <row r="675" spans="1:19" ht="72" x14ac:dyDescent="0.25">
      <c r="A675" s="13" t="str">
        <f t="shared" si="1061"/>
        <v>a</v>
      </c>
      <c r="B675" s="19" t="s">
        <v>159</v>
      </c>
      <c r="C675" s="20" t="s">
        <v>60</v>
      </c>
      <c r="D675" s="37">
        <f t="shared" ref="D675:F675" si="1119">D676+D684+D685+D686</f>
        <v>2150</v>
      </c>
      <c r="E675" s="37"/>
      <c r="F675" s="37">
        <f t="shared" si="1119"/>
        <v>210400</v>
      </c>
      <c r="G675" s="37">
        <f t="shared" ref="G675:H675" si="1120">G676+G684+G685+G686</f>
        <v>35949</v>
      </c>
      <c r="H675" s="37">
        <f t="shared" si="1120"/>
        <v>79547</v>
      </c>
      <c r="I675" s="37">
        <f t="shared" si="1062"/>
        <v>115496</v>
      </c>
      <c r="J675" s="44">
        <f t="shared" si="1063"/>
        <v>94904</v>
      </c>
      <c r="K675" s="45">
        <f t="shared" si="1064"/>
        <v>0.54893536121673003</v>
      </c>
      <c r="L675" s="40">
        <f t="shared" ref="L675:M675" si="1121">L676+L684+L685+L686</f>
        <v>474000</v>
      </c>
      <c r="M675" s="40">
        <f t="shared" si="1121"/>
        <v>255000</v>
      </c>
      <c r="N675" s="37">
        <f t="shared" ref="N675" si="1122">N676+N684+N685+N686</f>
        <v>137354</v>
      </c>
      <c r="O675" s="37">
        <f t="shared" ref="O675" si="1123">O676+O684+O685+O686</f>
        <v>252850</v>
      </c>
      <c r="P675" s="44">
        <f t="shared" ref="P675" si="1124">P676+P684+P685+P686</f>
        <v>2150</v>
      </c>
      <c r="Q675" s="46">
        <f t="shared" si="1049"/>
        <v>0.9915686274509804</v>
      </c>
      <c r="R675" s="18"/>
      <c r="S675" s="12" t="s">
        <v>90</v>
      </c>
    </row>
    <row r="676" spans="1:19" ht="18.75" x14ac:dyDescent="0.25">
      <c r="A676" s="13" t="str">
        <f t="shared" si="1061"/>
        <v>a</v>
      </c>
      <c r="B676" s="3" t="s">
        <v>2</v>
      </c>
      <c r="C676" s="4" t="s">
        <v>3</v>
      </c>
      <c r="D676" s="41">
        <f t="shared" ref="D676:H676" si="1125">D677+D678+D679+D680+D681+D682+D683</f>
        <v>2150</v>
      </c>
      <c r="E676" s="41"/>
      <c r="F676" s="41">
        <f t="shared" si="1125"/>
        <v>210400</v>
      </c>
      <c r="G676" s="41">
        <f t="shared" si="1125"/>
        <v>35949</v>
      </c>
      <c r="H676" s="41">
        <f t="shared" si="1125"/>
        <v>79547</v>
      </c>
      <c r="I676" s="37">
        <f t="shared" si="1062"/>
        <v>115496</v>
      </c>
      <c r="J676" s="44">
        <f t="shared" si="1063"/>
        <v>94904</v>
      </c>
      <c r="K676" s="45">
        <f t="shared" si="1064"/>
        <v>0.54893536121673003</v>
      </c>
      <c r="L676" s="41">
        <f t="shared" ref="L676:M676" si="1126">L677+L678+L679+L680+L681+L682+L683</f>
        <v>474000</v>
      </c>
      <c r="M676" s="41">
        <f t="shared" si="1126"/>
        <v>255000</v>
      </c>
      <c r="N676" s="41">
        <f t="shared" ref="N676:P676" si="1127">N677+N678+N679+N680+N681+N682+N683</f>
        <v>137354</v>
      </c>
      <c r="O676" s="41">
        <f t="shared" si="1127"/>
        <v>252850</v>
      </c>
      <c r="P676" s="47">
        <f t="shared" si="1127"/>
        <v>2150</v>
      </c>
      <c r="Q676" s="48">
        <f t="shared" si="1049"/>
        <v>0.9915686274509804</v>
      </c>
      <c r="R676" s="17"/>
      <c r="S676" s="12" t="s">
        <v>90</v>
      </c>
    </row>
    <row r="677" spans="1:19" ht="18.75" hidden="1" x14ac:dyDescent="0.25">
      <c r="A677" s="13" t="str">
        <f t="shared" si="1061"/>
        <v>b</v>
      </c>
      <c r="B677" s="5" t="s">
        <v>2</v>
      </c>
      <c r="C677" s="6" t="s">
        <v>4</v>
      </c>
      <c r="D677" s="26"/>
      <c r="E677" s="26"/>
      <c r="F677" s="26">
        <v>0</v>
      </c>
      <c r="G677" s="26"/>
      <c r="H677" s="26"/>
      <c r="I677" s="26">
        <f t="shared" si="1062"/>
        <v>0</v>
      </c>
      <c r="J677" s="26">
        <f t="shared" si="1063"/>
        <v>0</v>
      </c>
      <c r="K677" s="27" t="e">
        <f t="shared" si="1064"/>
        <v>#DIV/0!</v>
      </c>
      <c r="L677" s="31">
        <v>0</v>
      </c>
      <c r="M677" s="31">
        <v>0</v>
      </c>
      <c r="N677" s="26"/>
      <c r="O677" s="26">
        <f t="shared" ref="O677:O686" si="1128">I677+N677</f>
        <v>0</v>
      </c>
      <c r="P677" s="26">
        <f t="shared" ref="P677:P686" si="1129">M677-O677</f>
        <v>0</v>
      </c>
      <c r="Q677" s="29" t="e">
        <f t="shared" si="1049"/>
        <v>#DIV/0!</v>
      </c>
      <c r="R677" s="18"/>
      <c r="S677" s="12" t="s">
        <v>90</v>
      </c>
    </row>
    <row r="678" spans="1:19" ht="18.75" x14ac:dyDescent="0.25">
      <c r="A678" s="13" t="str">
        <f t="shared" si="1061"/>
        <v>a</v>
      </c>
      <c r="B678" s="5" t="s">
        <v>2</v>
      </c>
      <c r="C678" s="6" t="s">
        <v>5</v>
      </c>
      <c r="D678" s="37"/>
      <c r="E678" s="37"/>
      <c r="F678" s="37">
        <v>69400</v>
      </c>
      <c r="G678" s="37">
        <v>16000</v>
      </c>
      <c r="H678" s="37">
        <v>33000</v>
      </c>
      <c r="I678" s="37">
        <f t="shared" si="1062"/>
        <v>49000</v>
      </c>
      <c r="J678" s="44">
        <f t="shared" si="1063"/>
        <v>20400</v>
      </c>
      <c r="K678" s="45">
        <f t="shared" si="1064"/>
        <v>0.70605187319884721</v>
      </c>
      <c r="L678" s="42">
        <v>100000</v>
      </c>
      <c r="M678" s="42">
        <v>90000</v>
      </c>
      <c r="N678" s="37">
        <v>41000</v>
      </c>
      <c r="O678" s="37">
        <f t="shared" si="1128"/>
        <v>90000</v>
      </c>
      <c r="P678" s="44">
        <f t="shared" si="1129"/>
        <v>0</v>
      </c>
      <c r="Q678" s="46">
        <f t="shared" si="1049"/>
        <v>1</v>
      </c>
      <c r="R678" s="18"/>
      <c r="S678" s="12" t="s">
        <v>90</v>
      </c>
    </row>
    <row r="679" spans="1:19" ht="18.75" hidden="1" x14ac:dyDescent="0.25">
      <c r="A679" s="13" t="str">
        <f t="shared" si="1061"/>
        <v>b</v>
      </c>
      <c r="B679" s="5" t="s">
        <v>2</v>
      </c>
      <c r="C679" s="6" t="s">
        <v>6</v>
      </c>
      <c r="D679" s="26"/>
      <c r="E679" s="26"/>
      <c r="F679" s="26">
        <v>0</v>
      </c>
      <c r="G679" s="26"/>
      <c r="H679" s="26"/>
      <c r="I679" s="26">
        <f t="shared" si="1062"/>
        <v>0</v>
      </c>
      <c r="J679" s="26">
        <f t="shared" si="1063"/>
        <v>0</v>
      </c>
      <c r="K679" s="27" t="e">
        <f t="shared" si="1064"/>
        <v>#DIV/0!</v>
      </c>
      <c r="L679" s="31">
        <v>0</v>
      </c>
      <c r="M679" s="31">
        <v>0</v>
      </c>
      <c r="N679" s="26"/>
      <c r="O679" s="26">
        <f t="shared" si="1128"/>
        <v>0</v>
      </c>
      <c r="P679" s="26">
        <f t="shared" si="1129"/>
        <v>0</v>
      </c>
      <c r="Q679" s="29" t="e">
        <f t="shared" si="1049"/>
        <v>#DIV/0!</v>
      </c>
      <c r="R679" s="18"/>
      <c r="S679" s="12" t="s">
        <v>90</v>
      </c>
    </row>
    <row r="680" spans="1:19" ht="18.75" hidden="1" x14ac:dyDescent="0.25">
      <c r="A680" s="13" t="str">
        <f t="shared" si="1061"/>
        <v>b</v>
      </c>
      <c r="B680" s="5" t="s">
        <v>2</v>
      </c>
      <c r="C680" s="7" t="s">
        <v>7</v>
      </c>
      <c r="D680" s="26"/>
      <c r="E680" s="26"/>
      <c r="F680" s="26">
        <v>0</v>
      </c>
      <c r="G680" s="26"/>
      <c r="H680" s="26"/>
      <c r="I680" s="26">
        <f t="shared" si="1062"/>
        <v>0</v>
      </c>
      <c r="J680" s="26">
        <f t="shared" si="1063"/>
        <v>0</v>
      </c>
      <c r="K680" s="27" t="e">
        <f t="shared" si="1064"/>
        <v>#DIV/0!</v>
      </c>
      <c r="L680" s="31">
        <v>0</v>
      </c>
      <c r="M680" s="31">
        <v>0</v>
      </c>
      <c r="N680" s="26"/>
      <c r="O680" s="26">
        <f t="shared" si="1128"/>
        <v>0</v>
      </c>
      <c r="P680" s="26">
        <f t="shared" si="1129"/>
        <v>0</v>
      </c>
      <c r="Q680" s="29" t="e">
        <f t="shared" si="1049"/>
        <v>#DIV/0!</v>
      </c>
      <c r="R680" s="18"/>
      <c r="S680" s="12" t="s">
        <v>90</v>
      </c>
    </row>
    <row r="681" spans="1:19" ht="18.75" hidden="1" x14ac:dyDescent="0.25">
      <c r="A681" s="13" t="str">
        <f t="shared" si="1061"/>
        <v>b</v>
      </c>
      <c r="B681" s="5" t="s">
        <v>2</v>
      </c>
      <c r="C681" s="7" t="s">
        <v>8</v>
      </c>
      <c r="D681" s="26"/>
      <c r="E681" s="26"/>
      <c r="F681" s="26">
        <v>0</v>
      </c>
      <c r="G681" s="26"/>
      <c r="H681" s="26"/>
      <c r="I681" s="26">
        <f t="shared" si="1062"/>
        <v>0</v>
      </c>
      <c r="J681" s="26">
        <f t="shared" si="1063"/>
        <v>0</v>
      </c>
      <c r="K681" s="27" t="e">
        <f t="shared" si="1064"/>
        <v>#DIV/0!</v>
      </c>
      <c r="L681" s="31">
        <v>0</v>
      </c>
      <c r="M681" s="31">
        <v>0</v>
      </c>
      <c r="N681" s="26"/>
      <c r="O681" s="26">
        <f t="shared" si="1128"/>
        <v>0</v>
      </c>
      <c r="P681" s="26">
        <f t="shared" si="1129"/>
        <v>0</v>
      </c>
      <c r="Q681" s="29" t="e">
        <f t="shared" si="1049"/>
        <v>#DIV/0!</v>
      </c>
      <c r="R681" s="18"/>
      <c r="S681" s="12" t="s">
        <v>90</v>
      </c>
    </row>
    <row r="682" spans="1:19" ht="18.75" x14ac:dyDescent="0.25">
      <c r="A682" s="13" t="str">
        <f t="shared" si="1061"/>
        <v>a</v>
      </c>
      <c r="B682" s="5" t="s">
        <v>2</v>
      </c>
      <c r="C682" s="7" t="s">
        <v>9</v>
      </c>
      <c r="D682" s="37">
        <v>2150</v>
      </c>
      <c r="E682" s="37"/>
      <c r="F682" s="37">
        <v>141000</v>
      </c>
      <c r="G682" s="37">
        <v>19949</v>
      </c>
      <c r="H682" s="37">
        <v>46547</v>
      </c>
      <c r="I682" s="37">
        <f t="shared" si="1062"/>
        <v>66496</v>
      </c>
      <c r="J682" s="44">
        <f t="shared" si="1063"/>
        <v>74504</v>
      </c>
      <c r="K682" s="45">
        <f t="shared" si="1064"/>
        <v>0.47160283687943261</v>
      </c>
      <c r="L682" s="42">
        <v>374000</v>
      </c>
      <c r="M682" s="42">
        <v>165000</v>
      </c>
      <c r="N682" s="37">
        <f>98000-1646</f>
        <v>96354</v>
      </c>
      <c r="O682" s="37">
        <f t="shared" si="1128"/>
        <v>162850</v>
      </c>
      <c r="P682" s="44">
        <f t="shared" si="1129"/>
        <v>2150</v>
      </c>
      <c r="Q682" s="46">
        <f t="shared" si="1049"/>
        <v>0.98696969696969694</v>
      </c>
      <c r="R682" s="18"/>
      <c r="S682" s="12" t="s">
        <v>90</v>
      </c>
    </row>
    <row r="683" spans="1:19" ht="18.75" hidden="1" x14ac:dyDescent="0.25">
      <c r="A683" s="13" t="str">
        <f t="shared" si="1061"/>
        <v>b</v>
      </c>
      <c r="B683" s="5" t="s">
        <v>2</v>
      </c>
      <c r="C683" s="7" t="s">
        <v>10</v>
      </c>
      <c r="D683" s="26"/>
      <c r="E683" s="26"/>
      <c r="F683" s="26">
        <v>0</v>
      </c>
      <c r="G683" s="26"/>
      <c r="H683" s="26"/>
      <c r="I683" s="26">
        <f t="shared" si="1062"/>
        <v>0</v>
      </c>
      <c r="J683" s="26">
        <f t="shared" si="1063"/>
        <v>0</v>
      </c>
      <c r="K683" s="27" t="e">
        <f t="shared" si="1064"/>
        <v>#DIV/0!</v>
      </c>
      <c r="L683" s="31">
        <v>0</v>
      </c>
      <c r="M683" s="31">
        <v>0</v>
      </c>
      <c r="N683" s="26"/>
      <c r="O683" s="26">
        <f t="shared" si="1128"/>
        <v>0</v>
      </c>
      <c r="P683" s="26">
        <f t="shared" si="1129"/>
        <v>0</v>
      </c>
      <c r="Q683" s="29" t="e">
        <f t="shared" si="1049"/>
        <v>#DIV/0!</v>
      </c>
      <c r="R683" s="18"/>
      <c r="S683" s="12" t="s">
        <v>90</v>
      </c>
    </row>
    <row r="684" spans="1:19" ht="18.75" hidden="1" x14ac:dyDescent="0.25">
      <c r="A684" s="13" t="str">
        <f t="shared" si="1061"/>
        <v>b</v>
      </c>
      <c r="B684" s="5" t="s">
        <v>2</v>
      </c>
      <c r="C684" s="4" t="s">
        <v>11</v>
      </c>
      <c r="D684" s="25"/>
      <c r="E684" s="25"/>
      <c r="F684" s="25">
        <v>0</v>
      </c>
      <c r="G684" s="25"/>
      <c r="H684" s="25"/>
      <c r="I684" s="26">
        <f t="shared" si="1062"/>
        <v>0</v>
      </c>
      <c r="J684" s="26">
        <f t="shared" si="1063"/>
        <v>0</v>
      </c>
      <c r="K684" s="27" t="e">
        <f t="shared" si="1064"/>
        <v>#DIV/0!</v>
      </c>
      <c r="L684" s="25">
        <v>0</v>
      </c>
      <c r="M684" s="25">
        <v>0</v>
      </c>
      <c r="N684" s="25"/>
      <c r="O684" s="25">
        <f t="shared" si="1128"/>
        <v>0</v>
      </c>
      <c r="P684" s="25">
        <f t="shared" si="1129"/>
        <v>0</v>
      </c>
      <c r="Q684" s="28" t="e">
        <f t="shared" si="1049"/>
        <v>#DIV/0!</v>
      </c>
      <c r="R684" s="17"/>
      <c r="S684" s="12" t="s">
        <v>90</v>
      </c>
    </row>
    <row r="685" spans="1:19" ht="18.75" hidden="1" x14ac:dyDescent="0.25">
      <c r="A685" s="13" t="str">
        <f t="shared" si="1061"/>
        <v>b</v>
      </c>
      <c r="B685" s="5" t="s">
        <v>2</v>
      </c>
      <c r="C685" s="4" t="s">
        <v>12</v>
      </c>
      <c r="D685" s="25"/>
      <c r="E685" s="25"/>
      <c r="F685" s="25">
        <v>0</v>
      </c>
      <c r="G685" s="25"/>
      <c r="H685" s="25"/>
      <c r="I685" s="26">
        <f t="shared" si="1062"/>
        <v>0</v>
      </c>
      <c r="J685" s="26">
        <f t="shared" si="1063"/>
        <v>0</v>
      </c>
      <c r="K685" s="27" t="e">
        <f t="shared" si="1064"/>
        <v>#DIV/0!</v>
      </c>
      <c r="L685" s="25">
        <v>0</v>
      </c>
      <c r="M685" s="25">
        <v>0</v>
      </c>
      <c r="N685" s="25"/>
      <c r="O685" s="25">
        <f t="shared" si="1128"/>
        <v>0</v>
      </c>
      <c r="P685" s="25">
        <f t="shared" si="1129"/>
        <v>0</v>
      </c>
      <c r="Q685" s="28" t="e">
        <f t="shared" si="1049"/>
        <v>#DIV/0!</v>
      </c>
      <c r="R685" s="17"/>
      <c r="S685" s="12" t="s">
        <v>90</v>
      </c>
    </row>
    <row r="686" spans="1:19" ht="18.75" hidden="1" x14ac:dyDescent="0.25">
      <c r="A686" s="13" t="str">
        <f t="shared" si="1061"/>
        <v>b</v>
      </c>
      <c r="B686" s="5" t="s">
        <v>2</v>
      </c>
      <c r="C686" s="4" t="s">
        <v>13</v>
      </c>
      <c r="D686" s="25"/>
      <c r="E686" s="25"/>
      <c r="F686" s="25">
        <v>0</v>
      </c>
      <c r="G686" s="25"/>
      <c r="H686" s="25"/>
      <c r="I686" s="26">
        <f t="shared" si="1062"/>
        <v>0</v>
      </c>
      <c r="J686" s="26">
        <f t="shared" si="1063"/>
        <v>0</v>
      </c>
      <c r="K686" s="27" t="e">
        <f t="shared" si="1064"/>
        <v>#DIV/0!</v>
      </c>
      <c r="L686" s="25">
        <v>0</v>
      </c>
      <c r="M686" s="25">
        <v>0</v>
      </c>
      <c r="N686" s="25"/>
      <c r="O686" s="25">
        <f t="shared" si="1128"/>
        <v>0</v>
      </c>
      <c r="P686" s="25">
        <f t="shared" si="1129"/>
        <v>0</v>
      </c>
      <c r="Q686" s="28" t="e">
        <f t="shared" si="1049"/>
        <v>#DIV/0!</v>
      </c>
      <c r="R686" s="17"/>
      <c r="S686" s="12" t="s">
        <v>90</v>
      </c>
    </row>
    <row r="687" spans="1:19" ht="102.75" customHeight="1" x14ac:dyDescent="0.25">
      <c r="A687" s="13" t="str">
        <f t="shared" si="1061"/>
        <v>a</v>
      </c>
      <c r="B687" s="19" t="s">
        <v>160</v>
      </c>
      <c r="C687" s="20" t="s">
        <v>61</v>
      </c>
      <c r="D687" s="26">
        <f t="shared" ref="D687:H687" si="1130">D688+D696+D697+D698</f>
        <v>197919</v>
      </c>
      <c r="E687" s="26"/>
      <c r="F687" s="26">
        <f t="shared" ref="F687" si="1131">F688+F696+F697+F698</f>
        <v>8724300</v>
      </c>
      <c r="G687" s="26">
        <f t="shared" si="1130"/>
        <v>5314923</v>
      </c>
      <c r="H687" s="26">
        <f t="shared" si="1130"/>
        <v>3409377</v>
      </c>
      <c r="I687" s="26">
        <f t="shared" si="1062"/>
        <v>8724300</v>
      </c>
      <c r="J687" s="56">
        <f t="shared" si="1063"/>
        <v>0</v>
      </c>
      <c r="K687" s="57">
        <f t="shared" si="1064"/>
        <v>1</v>
      </c>
      <c r="L687" s="30">
        <f t="shared" ref="L687:M687" si="1132">L688+L696+L697+L698</f>
        <v>12150000</v>
      </c>
      <c r="M687" s="30">
        <f t="shared" si="1132"/>
        <v>11843000</v>
      </c>
      <c r="N687" s="26">
        <f t="shared" ref="N687" si="1133">N688+N696+N697+N698</f>
        <v>2481700</v>
      </c>
      <c r="O687" s="26">
        <f t="shared" ref="O687" si="1134">O688+O696+O697+O698</f>
        <v>11206000</v>
      </c>
      <c r="P687" s="56">
        <f t="shared" ref="P687" si="1135">P688+P696+P697+P698</f>
        <v>637000</v>
      </c>
      <c r="Q687" s="60">
        <f t="shared" si="1049"/>
        <v>0.94621295279912188</v>
      </c>
      <c r="R687" s="18"/>
      <c r="S687" s="12" t="s">
        <v>91</v>
      </c>
    </row>
    <row r="688" spans="1:19" ht="18.75" x14ac:dyDescent="0.25">
      <c r="A688" s="13" t="str">
        <f t="shared" si="1061"/>
        <v>a</v>
      </c>
      <c r="B688" s="3" t="s">
        <v>2</v>
      </c>
      <c r="C688" s="4" t="s">
        <v>3</v>
      </c>
      <c r="D688" s="25">
        <f t="shared" ref="D688:H688" si="1136">D689+D690+D691+D692+D693+D694+D695</f>
        <v>197919</v>
      </c>
      <c r="E688" s="25"/>
      <c r="F688" s="25">
        <f t="shared" si="1136"/>
        <v>8724300</v>
      </c>
      <c r="G688" s="25">
        <f t="shared" si="1136"/>
        <v>5314923</v>
      </c>
      <c r="H688" s="25">
        <f t="shared" si="1136"/>
        <v>3409377</v>
      </c>
      <c r="I688" s="26">
        <f t="shared" si="1062"/>
        <v>8724300</v>
      </c>
      <c r="J688" s="56">
        <f t="shared" si="1063"/>
        <v>0</v>
      </c>
      <c r="K688" s="57">
        <f t="shared" si="1064"/>
        <v>1</v>
      </c>
      <c r="L688" s="25">
        <f t="shared" ref="L688:M688" si="1137">L689+L690+L691+L692+L693+L694+L695</f>
        <v>12150000</v>
      </c>
      <c r="M688" s="25">
        <f t="shared" si="1137"/>
        <v>11843000</v>
      </c>
      <c r="N688" s="25">
        <f t="shared" ref="N688:P688" si="1138">N689+N690+N691+N692+N693+N694+N695</f>
        <v>2481700</v>
      </c>
      <c r="O688" s="25">
        <f t="shared" si="1138"/>
        <v>11206000</v>
      </c>
      <c r="P688" s="58">
        <f t="shared" si="1138"/>
        <v>637000</v>
      </c>
      <c r="Q688" s="59">
        <f t="shared" si="1049"/>
        <v>0.94621295279912188</v>
      </c>
      <c r="R688" s="17"/>
      <c r="S688" s="12" t="s">
        <v>91</v>
      </c>
    </row>
    <row r="689" spans="1:19" ht="18.75" hidden="1" x14ac:dyDescent="0.25">
      <c r="A689" s="13" t="str">
        <f t="shared" si="1061"/>
        <v>b</v>
      </c>
      <c r="B689" s="5" t="s">
        <v>2</v>
      </c>
      <c r="C689" s="6" t="s">
        <v>4</v>
      </c>
      <c r="D689" s="26"/>
      <c r="E689" s="26"/>
      <c r="F689" s="26">
        <v>0</v>
      </c>
      <c r="G689" s="26"/>
      <c r="H689" s="26"/>
      <c r="I689" s="26">
        <f t="shared" si="1062"/>
        <v>0</v>
      </c>
      <c r="J689" s="26">
        <f t="shared" si="1063"/>
        <v>0</v>
      </c>
      <c r="K689" s="27" t="e">
        <f t="shared" si="1064"/>
        <v>#DIV/0!</v>
      </c>
      <c r="L689" s="31">
        <v>0</v>
      </c>
      <c r="M689" s="31">
        <v>0</v>
      </c>
      <c r="N689" s="26"/>
      <c r="O689" s="26">
        <f t="shared" ref="O689:O698" si="1139">I689+N689</f>
        <v>0</v>
      </c>
      <c r="P689" s="26">
        <f t="shared" ref="P689:P698" si="1140">M689-O689</f>
        <v>0</v>
      </c>
      <c r="Q689" s="29" t="e">
        <f t="shared" si="1049"/>
        <v>#DIV/0!</v>
      </c>
      <c r="R689" s="18"/>
      <c r="S689" s="12" t="s">
        <v>91</v>
      </c>
    </row>
    <row r="690" spans="1:19" ht="18.75" x14ac:dyDescent="0.25">
      <c r="A690" s="13" t="str">
        <f t="shared" si="1061"/>
        <v>a</v>
      </c>
      <c r="B690" s="5" t="s">
        <v>2</v>
      </c>
      <c r="C690" s="6" t="s">
        <v>5</v>
      </c>
      <c r="D690" s="26"/>
      <c r="E690" s="26"/>
      <c r="F690" s="26">
        <v>117000</v>
      </c>
      <c r="G690" s="26">
        <v>78000</v>
      </c>
      <c r="H690" s="26">
        <v>39000</v>
      </c>
      <c r="I690" s="26">
        <f t="shared" si="1062"/>
        <v>117000</v>
      </c>
      <c r="J690" s="56">
        <f t="shared" si="1063"/>
        <v>0</v>
      </c>
      <c r="K690" s="57">
        <f t="shared" si="1064"/>
        <v>1</v>
      </c>
      <c r="L690" s="31">
        <v>150000</v>
      </c>
      <c r="M690" s="31">
        <v>156000</v>
      </c>
      <c r="N690" s="26">
        <v>39000</v>
      </c>
      <c r="O690" s="26">
        <f t="shared" si="1139"/>
        <v>156000</v>
      </c>
      <c r="P690" s="56">
        <f t="shared" si="1140"/>
        <v>0</v>
      </c>
      <c r="Q690" s="60">
        <f t="shared" si="1049"/>
        <v>1</v>
      </c>
      <c r="R690" s="18"/>
      <c r="S690" s="12" t="s">
        <v>91</v>
      </c>
    </row>
    <row r="691" spans="1:19" ht="18.75" hidden="1" x14ac:dyDescent="0.25">
      <c r="A691" s="13" t="str">
        <f t="shared" si="1061"/>
        <v>b</v>
      </c>
      <c r="B691" s="5" t="s">
        <v>2</v>
      </c>
      <c r="C691" s="6" t="s">
        <v>6</v>
      </c>
      <c r="D691" s="26"/>
      <c r="E691" s="26"/>
      <c r="F691" s="26">
        <v>0</v>
      </c>
      <c r="G691" s="26"/>
      <c r="H691" s="26"/>
      <c r="I691" s="26">
        <f t="shared" si="1062"/>
        <v>0</v>
      </c>
      <c r="J691" s="26">
        <f t="shared" si="1063"/>
        <v>0</v>
      </c>
      <c r="K691" s="27" t="e">
        <f t="shared" si="1064"/>
        <v>#DIV/0!</v>
      </c>
      <c r="L691" s="31">
        <v>0</v>
      </c>
      <c r="M691" s="31">
        <v>0</v>
      </c>
      <c r="N691" s="26"/>
      <c r="O691" s="26">
        <f t="shared" si="1139"/>
        <v>0</v>
      </c>
      <c r="P691" s="26">
        <f t="shared" si="1140"/>
        <v>0</v>
      </c>
      <c r="Q691" s="29" t="e">
        <f t="shared" si="1049"/>
        <v>#DIV/0!</v>
      </c>
      <c r="R691" s="18"/>
      <c r="S691" s="12" t="s">
        <v>91</v>
      </c>
    </row>
    <row r="692" spans="1:19" ht="18.75" hidden="1" x14ac:dyDescent="0.25">
      <c r="A692" s="13" t="str">
        <f t="shared" si="1061"/>
        <v>b</v>
      </c>
      <c r="B692" s="5" t="s">
        <v>2</v>
      </c>
      <c r="C692" s="7" t="s">
        <v>7</v>
      </c>
      <c r="D692" s="26"/>
      <c r="E692" s="26"/>
      <c r="F692" s="26">
        <v>0</v>
      </c>
      <c r="G692" s="26"/>
      <c r="H692" s="26"/>
      <c r="I692" s="26">
        <f t="shared" si="1062"/>
        <v>0</v>
      </c>
      <c r="J692" s="26">
        <f t="shared" si="1063"/>
        <v>0</v>
      </c>
      <c r="K692" s="27" t="e">
        <f t="shared" si="1064"/>
        <v>#DIV/0!</v>
      </c>
      <c r="L692" s="31">
        <v>0</v>
      </c>
      <c r="M692" s="31">
        <v>0</v>
      </c>
      <c r="N692" s="26"/>
      <c r="O692" s="26">
        <f t="shared" si="1139"/>
        <v>0</v>
      </c>
      <c r="P692" s="26">
        <f t="shared" si="1140"/>
        <v>0</v>
      </c>
      <c r="Q692" s="29" t="e">
        <f t="shared" si="1049"/>
        <v>#DIV/0!</v>
      </c>
      <c r="R692" s="18"/>
      <c r="S692" s="12" t="s">
        <v>91</v>
      </c>
    </row>
    <row r="693" spans="1:19" ht="18.75" hidden="1" x14ac:dyDescent="0.25">
      <c r="A693" s="13" t="str">
        <f t="shared" si="1061"/>
        <v>b</v>
      </c>
      <c r="B693" s="5" t="s">
        <v>2</v>
      </c>
      <c r="C693" s="7" t="s">
        <v>8</v>
      </c>
      <c r="D693" s="26"/>
      <c r="E693" s="26"/>
      <c r="F693" s="26">
        <v>0</v>
      </c>
      <c r="G693" s="26"/>
      <c r="H693" s="26"/>
      <c r="I693" s="26">
        <f t="shared" si="1062"/>
        <v>0</v>
      </c>
      <c r="J693" s="26">
        <f t="shared" si="1063"/>
        <v>0</v>
      </c>
      <c r="K693" s="27" t="e">
        <f t="shared" si="1064"/>
        <v>#DIV/0!</v>
      </c>
      <c r="L693" s="31">
        <v>0</v>
      </c>
      <c r="M693" s="31">
        <v>0</v>
      </c>
      <c r="N693" s="26"/>
      <c r="O693" s="26">
        <f t="shared" si="1139"/>
        <v>0</v>
      </c>
      <c r="P693" s="26">
        <f t="shared" si="1140"/>
        <v>0</v>
      </c>
      <c r="Q693" s="29" t="e">
        <f t="shared" si="1049"/>
        <v>#DIV/0!</v>
      </c>
      <c r="R693" s="18"/>
      <c r="S693" s="12" t="s">
        <v>91</v>
      </c>
    </row>
    <row r="694" spans="1:19" ht="18.75" x14ac:dyDescent="0.25">
      <c r="A694" s="13" t="str">
        <f t="shared" si="1061"/>
        <v>a</v>
      </c>
      <c r="B694" s="5" t="s">
        <v>2</v>
      </c>
      <c r="C694" s="7" t="s">
        <v>9</v>
      </c>
      <c r="D694" s="26">
        <v>197919</v>
      </c>
      <c r="E694" s="26"/>
      <c r="F694" s="26">
        <v>8607300</v>
      </c>
      <c r="G694" s="26">
        <v>5236923</v>
      </c>
      <c r="H694" s="26">
        <v>3370377</v>
      </c>
      <c r="I694" s="26">
        <f t="shared" si="1062"/>
        <v>8607300</v>
      </c>
      <c r="J694" s="56">
        <f t="shared" si="1063"/>
        <v>0</v>
      </c>
      <c r="K694" s="57">
        <f t="shared" si="1064"/>
        <v>1</v>
      </c>
      <c r="L694" s="31">
        <v>12000000</v>
      </c>
      <c r="M694" s="31">
        <v>11687000</v>
      </c>
      <c r="N694" s="26">
        <v>2442700</v>
      </c>
      <c r="O694" s="26">
        <f t="shared" si="1139"/>
        <v>11050000</v>
      </c>
      <c r="P694" s="56">
        <f t="shared" si="1140"/>
        <v>637000</v>
      </c>
      <c r="Q694" s="60">
        <f t="shared" si="1049"/>
        <v>0.94549499443826479</v>
      </c>
      <c r="R694" s="18"/>
      <c r="S694" s="12" t="s">
        <v>91</v>
      </c>
    </row>
    <row r="695" spans="1:19" ht="18.75" hidden="1" x14ac:dyDescent="0.25">
      <c r="A695" s="13" t="str">
        <f t="shared" si="1061"/>
        <v>b</v>
      </c>
      <c r="B695" s="5" t="s">
        <v>2</v>
      </c>
      <c r="C695" s="7" t="s">
        <v>10</v>
      </c>
      <c r="D695" s="26"/>
      <c r="E695" s="26"/>
      <c r="F695" s="26">
        <v>0</v>
      </c>
      <c r="G695" s="26"/>
      <c r="H695" s="26"/>
      <c r="I695" s="26">
        <f t="shared" si="1062"/>
        <v>0</v>
      </c>
      <c r="J695" s="26">
        <f t="shared" si="1063"/>
        <v>0</v>
      </c>
      <c r="K695" s="27" t="e">
        <f t="shared" si="1064"/>
        <v>#DIV/0!</v>
      </c>
      <c r="L695" s="31">
        <v>0</v>
      </c>
      <c r="M695" s="31">
        <v>0</v>
      </c>
      <c r="N695" s="26"/>
      <c r="O695" s="26">
        <f t="shared" si="1139"/>
        <v>0</v>
      </c>
      <c r="P695" s="26">
        <f t="shared" si="1140"/>
        <v>0</v>
      </c>
      <c r="Q695" s="29" t="e">
        <f t="shared" si="1049"/>
        <v>#DIV/0!</v>
      </c>
      <c r="R695" s="18"/>
      <c r="S695" s="12" t="s">
        <v>91</v>
      </c>
    </row>
    <row r="696" spans="1:19" ht="18.75" hidden="1" x14ac:dyDescent="0.25">
      <c r="A696" s="13" t="str">
        <f t="shared" si="1061"/>
        <v>b</v>
      </c>
      <c r="B696" s="5" t="s">
        <v>2</v>
      </c>
      <c r="C696" s="4" t="s">
        <v>11</v>
      </c>
      <c r="D696" s="25"/>
      <c r="E696" s="25"/>
      <c r="F696" s="25">
        <v>0</v>
      </c>
      <c r="G696" s="25"/>
      <c r="H696" s="25"/>
      <c r="I696" s="26">
        <f t="shared" si="1062"/>
        <v>0</v>
      </c>
      <c r="J696" s="26">
        <f t="shared" si="1063"/>
        <v>0</v>
      </c>
      <c r="K696" s="27" t="e">
        <f t="shared" si="1064"/>
        <v>#DIV/0!</v>
      </c>
      <c r="L696" s="25">
        <v>0</v>
      </c>
      <c r="M696" s="25">
        <v>0</v>
      </c>
      <c r="N696" s="25"/>
      <c r="O696" s="25">
        <f t="shared" si="1139"/>
        <v>0</v>
      </c>
      <c r="P696" s="25">
        <f t="shared" si="1140"/>
        <v>0</v>
      </c>
      <c r="Q696" s="28" t="e">
        <f t="shared" ref="Q696:Q759" si="1141">O696/M696</f>
        <v>#DIV/0!</v>
      </c>
      <c r="R696" s="17"/>
      <c r="S696" s="12" t="s">
        <v>91</v>
      </c>
    </row>
    <row r="697" spans="1:19" ht="18.75" hidden="1" x14ac:dyDescent="0.25">
      <c r="A697" s="13" t="str">
        <f t="shared" si="1061"/>
        <v>b</v>
      </c>
      <c r="B697" s="5" t="s">
        <v>2</v>
      </c>
      <c r="C697" s="4" t="s">
        <v>12</v>
      </c>
      <c r="D697" s="25"/>
      <c r="E697" s="25"/>
      <c r="F697" s="25">
        <v>0</v>
      </c>
      <c r="G697" s="25"/>
      <c r="H697" s="25"/>
      <c r="I697" s="26">
        <f t="shared" si="1062"/>
        <v>0</v>
      </c>
      <c r="J697" s="26">
        <f t="shared" si="1063"/>
        <v>0</v>
      </c>
      <c r="K697" s="27" t="e">
        <f t="shared" si="1064"/>
        <v>#DIV/0!</v>
      </c>
      <c r="L697" s="25">
        <v>0</v>
      </c>
      <c r="M697" s="25">
        <v>0</v>
      </c>
      <c r="N697" s="25"/>
      <c r="O697" s="25">
        <f t="shared" si="1139"/>
        <v>0</v>
      </c>
      <c r="P697" s="25">
        <f t="shared" si="1140"/>
        <v>0</v>
      </c>
      <c r="Q697" s="28" t="e">
        <f t="shared" si="1141"/>
        <v>#DIV/0!</v>
      </c>
      <c r="R697" s="17"/>
      <c r="S697" s="12" t="s">
        <v>91</v>
      </c>
    </row>
    <row r="698" spans="1:19" ht="18.75" hidden="1" x14ac:dyDescent="0.25">
      <c r="A698" s="13" t="str">
        <f t="shared" si="1061"/>
        <v>b</v>
      </c>
      <c r="B698" s="5" t="s">
        <v>2</v>
      </c>
      <c r="C698" s="4" t="s">
        <v>13</v>
      </c>
      <c r="D698" s="25"/>
      <c r="E698" s="25"/>
      <c r="F698" s="25">
        <v>0</v>
      </c>
      <c r="G698" s="25"/>
      <c r="H698" s="25"/>
      <c r="I698" s="26">
        <f t="shared" si="1062"/>
        <v>0</v>
      </c>
      <c r="J698" s="26">
        <f t="shared" si="1063"/>
        <v>0</v>
      </c>
      <c r="K698" s="27" t="e">
        <f t="shared" si="1064"/>
        <v>#DIV/0!</v>
      </c>
      <c r="L698" s="25">
        <v>0</v>
      </c>
      <c r="M698" s="25">
        <v>0</v>
      </c>
      <c r="N698" s="25"/>
      <c r="O698" s="25">
        <f t="shared" si="1139"/>
        <v>0</v>
      </c>
      <c r="P698" s="25">
        <f t="shared" si="1140"/>
        <v>0</v>
      </c>
      <c r="Q698" s="28" t="e">
        <f t="shared" si="1141"/>
        <v>#DIV/0!</v>
      </c>
      <c r="R698" s="17"/>
      <c r="S698" s="12" t="s">
        <v>91</v>
      </c>
    </row>
    <row r="699" spans="1:19" ht="31.5" x14ac:dyDescent="0.25">
      <c r="A699" s="13" t="str">
        <f t="shared" si="1061"/>
        <v>a</v>
      </c>
      <c r="B699" s="19" t="s">
        <v>161</v>
      </c>
      <c r="C699" s="20" t="s">
        <v>62</v>
      </c>
      <c r="D699" s="37">
        <f t="shared" ref="D699:F699" si="1142">D700+D708+D709+D710</f>
        <v>0</v>
      </c>
      <c r="E699" s="37">
        <f t="shared" ref="E699" si="1143">E700+E708+E709+E710</f>
        <v>8310</v>
      </c>
      <c r="F699" s="37">
        <f t="shared" si="1142"/>
        <v>1200000</v>
      </c>
      <c r="G699" s="37">
        <f t="shared" ref="G699:H699" si="1144">G700+G708+G709+G710</f>
        <v>100219</v>
      </c>
      <c r="H699" s="37">
        <f t="shared" si="1144"/>
        <v>875071</v>
      </c>
      <c r="I699" s="37">
        <f t="shared" si="1062"/>
        <v>975290</v>
      </c>
      <c r="J699" s="44">
        <f t="shared" si="1063"/>
        <v>224710</v>
      </c>
      <c r="K699" s="45">
        <f t="shared" si="1064"/>
        <v>0.8127416666666667</v>
      </c>
      <c r="L699" s="40">
        <f t="shared" ref="L699:M699" si="1145">L700+L708+L709+L710</f>
        <v>2100000</v>
      </c>
      <c r="M699" s="40">
        <f t="shared" si="1145"/>
        <v>2100000</v>
      </c>
      <c r="N699" s="37">
        <f t="shared" ref="N699" si="1146">N700+N708+N709+N710</f>
        <v>1116400</v>
      </c>
      <c r="O699" s="37">
        <f t="shared" ref="O699" si="1147">O700+O708+O709+O710</f>
        <v>2091690</v>
      </c>
      <c r="P699" s="44">
        <f t="shared" ref="P699" si="1148">P700+P708+P709+P710</f>
        <v>8310</v>
      </c>
      <c r="Q699" s="46">
        <f t="shared" si="1141"/>
        <v>0.99604285714285712</v>
      </c>
      <c r="R699" s="18"/>
      <c r="S699" s="12" t="s">
        <v>90</v>
      </c>
    </row>
    <row r="700" spans="1:19" ht="18.75" x14ac:dyDescent="0.25">
      <c r="A700" s="13" t="str">
        <f t="shared" si="1061"/>
        <v>a</v>
      </c>
      <c r="B700" s="3" t="s">
        <v>2</v>
      </c>
      <c r="C700" s="4" t="s">
        <v>3</v>
      </c>
      <c r="D700" s="41">
        <f t="shared" ref="D700:H700" si="1149">D701+D702+D703+D704+D705+D706+D707</f>
        <v>0</v>
      </c>
      <c r="E700" s="41">
        <f t="shared" ref="E700" si="1150">E701+E702+E703+E704+E705+E706+E707</f>
        <v>8310</v>
      </c>
      <c r="F700" s="41">
        <f t="shared" si="1149"/>
        <v>1200000</v>
      </c>
      <c r="G700" s="41">
        <f t="shared" si="1149"/>
        <v>100219</v>
      </c>
      <c r="H700" s="41">
        <f t="shared" si="1149"/>
        <v>875071</v>
      </c>
      <c r="I700" s="37">
        <f t="shared" si="1062"/>
        <v>975290</v>
      </c>
      <c r="J700" s="44">
        <f t="shared" si="1063"/>
        <v>224710</v>
      </c>
      <c r="K700" s="45">
        <f t="shared" si="1064"/>
        <v>0.8127416666666667</v>
      </c>
      <c r="L700" s="41">
        <f t="shared" ref="L700:M700" si="1151">L701+L702+L703+L704+L705+L706+L707</f>
        <v>2100000</v>
      </c>
      <c r="M700" s="41">
        <f t="shared" si="1151"/>
        <v>2100000</v>
      </c>
      <c r="N700" s="41">
        <f t="shared" ref="N700:P700" si="1152">N701+N702+N703+N704+N705+N706+N707</f>
        <v>1116400</v>
      </c>
      <c r="O700" s="41">
        <f t="shared" si="1152"/>
        <v>2091690</v>
      </c>
      <c r="P700" s="47">
        <f t="shared" si="1152"/>
        <v>8310</v>
      </c>
      <c r="Q700" s="48">
        <f t="shared" si="1141"/>
        <v>0.99604285714285712</v>
      </c>
      <c r="R700" s="17"/>
      <c r="S700" s="12" t="s">
        <v>90</v>
      </c>
    </row>
    <row r="701" spans="1:19" ht="18.75" hidden="1" x14ac:dyDescent="0.25">
      <c r="A701" s="13" t="str">
        <f t="shared" si="1061"/>
        <v>b</v>
      </c>
      <c r="B701" s="5" t="s">
        <v>2</v>
      </c>
      <c r="C701" s="6" t="s">
        <v>4</v>
      </c>
      <c r="D701" s="26"/>
      <c r="E701" s="26"/>
      <c r="F701" s="26">
        <v>0</v>
      </c>
      <c r="G701" s="26"/>
      <c r="H701" s="26"/>
      <c r="I701" s="26">
        <f t="shared" si="1062"/>
        <v>0</v>
      </c>
      <c r="J701" s="26">
        <f t="shared" si="1063"/>
        <v>0</v>
      </c>
      <c r="K701" s="27" t="e">
        <f t="shared" si="1064"/>
        <v>#DIV/0!</v>
      </c>
      <c r="L701" s="31"/>
      <c r="M701" s="31"/>
      <c r="N701" s="26"/>
      <c r="O701" s="26">
        <f t="shared" ref="O701:O710" si="1153">I701+N701</f>
        <v>0</v>
      </c>
      <c r="P701" s="26">
        <f t="shared" ref="P701:P710" si="1154">M701-O701</f>
        <v>0</v>
      </c>
      <c r="Q701" s="29" t="e">
        <f t="shared" si="1141"/>
        <v>#DIV/0!</v>
      </c>
      <c r="R701" s="18"/>
      <c r="S701" s="12" t="s">
        <v>90</v>
      </c>
    </row>
    <row r="702" spans="1:19" ht="18.75" x14ac:dyDescent="0.25">
      <c r="A702" s="13" t="str">
        <f t="shared" si="1061"/>
        <v>a</v>
      </c>
      <c r="B702" s="5" t="s">
        <v>2</v>
      </c>
      <c r="C702" s="6" t="s">
        <v>5</v>
      </c>
      <c r="D702" s="37"/>
      <c r="E702" s="37">
        <v>8310</v>
      </c>
      <c r="F702" s="37">
        <v>1030000</v>
      </c>
      <c r="G702" s="37">
        <v>86219</v>
      </c>
      <c r="H702" s="37">
        <v>785071</v>
      </c>
      <c r="I702" s="37">
        <f t="shared" si="1062"/>
        <v>871290</v>
      </c>
      <c r="J702" s="44">
        <f t="shared" si="1063"/>
        <v>158710</v>
      </c>
      <c r="K702" s="45">
        <f t="shared" si="1064"/>
        <v>0.84591262135922329</v>
      </c>
      <c r="L702" s="42">
        <v>2100000</v>
      </c>
      <c r="M702" s="42">
        <v>1930000</v>
      </c>
      <c r="N702" s="37">
        <f>1058000-7600</f>
        <v>1050400</v>
      </c>
      <c r="O702" s="37">
        <f t="shared" si="1153"/>
        <v>1921690</v>
      </c>
      <c r="P702" s="44">
        <f t="shared" si="1154"/>
        <v>8310</v>
      </c>
      <c r="Q702" s="46">
        <f t="shared" si="1141"/>
        <v>0.99569430051813468</v>
      </c>
      <c r="R702" s="18"/>
      <c r="S702" s="12" t="s">
        <v>90</v>
      </c>
    </row>
    <row r="703" spans="1:19" ht="18.75" hidden="1" x14ac:dyDescent="0.25">
      <c r="A703" s="13" t="str">
        <f t="shared" si="1061"/>
        <v>b</v>
      </c>
      <c r="B703" s="5" t="s">
        <v>2</v>
      </c>
      <c r="C703" s="6" t="s">
        <v>6</v>
      </c>
      <c r="D703" s="26"/>
      <c r="E703" s="26"/>
      <c r="F703" s="26"/>
      <c r="G703" s="26"/>
      <c r="H703" s="26"/>
      <c r="I703" s="26">
        <f t="shared" si="1062"/>
        <v>0</v>
      </c>
      <c r="J703" s="26">
        <f t="shared" si="1063"/>
        <v>0</v>
      </c>
      <c r="K703" s="27" t="e">
        <f t="shared" si="1064"/>
        <v>#DIV/0!</v>
      </c>
      <c r="L703" s="31">
        <v>0</v>
      </c>
      <c r="M703" s="31">
        <v>0</v>
      </c>
      <c r="N703" s="26"/>
      <c r="O703" s="26">
        <f t="shared" si="1153"/>
        <v>0</v>
      </c>
      <c r="P703" s="26">
        <f t="shared" si="1154"/>
        <v>0</v>
      </c>
      <c r="Q703" s="29" t="e">
        <f t="shared" si="1141"/>
        <v>#DIV/0!</v>
      </c>
      <c r="R703" s="18"/>
      <c r="S703" s="12" t="s">
        <v>90</v>
      </c>
    </row>
    <row r="704" spans="1:19" ht="18.75" hidden="1" x14ac:dyDescent="0.25">
      <c r="A704" s="13" t="str">
        <f t="shared" si="1061"/>
        <v>b</v>
      </c>
      <c r="B704" s="5" t="s">
        <v>2</v>
      </c>
      <c r="C704" s="7" t="s">
        <v>7</v>
      </c>
      <c r="D704" s="26"/>
      <c r="E704" s="26"/>
      <c r="F704" s="26">
        <v>0</v>
      </c>
      <c r="G704" s="26"/>
      <c r="H704" s="26"/>
      <c r="I704" s="26">
        <f t="shared" si="1062"/>
        <v>0</v>
      </c>
      <c r="J704" s="26">
        <f t="shared" si="1063"/>
        <v>0</v>
      </c>
      <c r="K704" s="27" t="e">
        <f t="shared" si="1064"/>
        <v>#DIV/0!</v>
      </c>
      <c r="L704" s="31">
        <v>0</v>
      </c>
      <c r="M704" s="31">
        <v>0</v>
      </c>
      <c r="N704" s="26"/>
      <c r="O704" s="26">
        <f t="shared" si="1153"/>
        <v>0</v>
      </c>
      <c r="P704" s="26">
        <f t="shared" si="1154"/>
        <v>0</v>
      </c>
      <c r="Q704" s="29" t="e">
        <f t="shared" si="1141"/>
        <v>#DIV/0!</v>
      </c>
      <c r="R704" s="18"/>
      <c r="S704" s="12" t="s">
        <v>90</v>
      </c>
    </row>
    <row r="705" spans="1:19" ht="18.75" hidden="1" x14ac:dyDescent="0.25">
      <c r="A705" s="13" t="str">
        <f t="shared" si="1061"/>
        <v>b</v>
      </c>
      <c r="B705" s="5" t="s">
        <v>2</v>
      </c>
      <c r="C705" s="7" t="s">
        <v>8</v>
      </c>
      <c r="D705" s="26"/>
      <c r="E705" s="26"/>
      <c r="F705" s="26">
        <v>0</v>
      </c>
      <c r="G705" s="26"/>
      <c r="H705" s="26"/>
      <c r="I705" s="26">
        <f t="shared" si="1062"/>
        <v>0</v>
      </c>
      <c r="J705" s="26">
        <f t="shared" si="1063"/>
        <v>0</v>
      </c>
      <c r="K705" s="27" t="e">
        <f t="shared" si="1064"/>
        <v>#DIV/0!</v>
      </c>
      <c r="L705" s="31">
        <v>0</v>
      </c>
      <c r="M705" s="31">
        <v>0</v>
      </c>
      <c r="N705" s="26"/>
      <c r="O705" s="26">
        <f t="shared" si="1153"/>
        <v>0</v>
      </c>
      <c r="P705" s="26">
        <f t="shared" si="1154"/>
        <v>0</v>
      </c>
      <c r="Q705" s="29" t="e">
        <f t="shared" si="1141"/>
        <v>#DIV/0!</v>
      </c>
      <c r="R705" s="18"/>
      <c r="S705" s="12" t="s">
        <v>90</v>
      </c>
    </row>
    <row r="706" spans="1:19" ht="18.75" hidden="1" x14ac:dyDescent="0.25">
      <c r="A706" s="13" t="str">
        <f t="shared" si="1061"/>
        <v>b</v>
      </c>
      <c r="B706" s="5" t="s">
        <v>2</v>
      </c>
      <c r="C706" s="7" t="s">
        <v>9</v>
      </c>
      <c r="D706" s="26"/>
      <c r="E706" s="26"/>
      <c r="F706" s="26">
        <v>0</v>
      </c>
      <c r="G706" s="26"/>
      <c r="H706" s="26"/>
      <c r="I706" s="26">
        <f t="shared" si="1062"/>
        <v>0</v>
      </c>
      <c r="J706" s="26">
        <f t="shared" si="1063"/>
        <v>0</v>
      </c>
      <c r="K706" s="27" t="e">
        <f t="shared" si="1064"/>
        <v>#DIV/0!</v>
      </c>
      <c r="L706" s="31">
        <v>0</v>
      </c>
      <c r="M706" s="31">
        <v>0</v>
      </c>
      <c r="N706" s="26"/>
      <c r="O706" s="26">
        <f t="shared" si="1153"/>
        <v>0</v>
      </c>
      <c r="P706" s="26">
        <f t="shared" si="1154"/>
        <v>0</v>
      </c>
      <c r="Q706" s="29" t="e">
        <f t="shared" si="1141"/>
        <v>#DIV/0!</v>
      </c>
      <c r="R706" s="18"/>
      <c r="S706" s="12" t="s">
        <v>90</v>
      </c>
    </row>
    <row r="707" spans="1:19" ht="18.75" x14ac:dyDescent="0.25">
      <c r="A707" s="13" t="str">
        <f t="shared" si="1061"/>
        <v>a</v>
      </c>
      <c r="B707" s="5" t="s">
        <v>2</v>
      </c>
      <c r="C707" s="7" t="s">
        <v>10</v>
      </c>
      <c r="D707" s="37"/>
      <c r="E707" s="37"/>
      <c r="F707" s="37">
        <v>170000</v>
      </c>
      <c r="G707" s="37">
        <v>14000</v>
      </c>
      <c r="H707" s="37">
        <v>90000</v>
      </c>
      <c r="I707" s="37">
        <f t="shared" si="1062"/>
        <v>104000</v>
      </c>
      <c r="J707" s="44">
        <f t="shared" si="1063"/>
        <v>66000</v>
      </c>
      <c r="K707" s="45">
        <f t="shared" si="1064"/>
        <v>0.61176470588235299</v>
      </c>
      <c r="L707" s="42">
        <v>0</v>
      </c>
      <c r="M707" s="42">
        <v>170000</v>
      </c>
      <c r="N707" s="37">
        <v>66000</v>
      </c>
      <c r="O707" s="37">
        <f t="shared" si="1153"/>
        <v>170000</v>
      </c>
      <c r="P707" s="44">
        <f t="shared" si="1154"/>
        <v>0</v>
      </c>
      <c r="Q707" s="46">
        <f t="shared" si="1141"/>
        <v>1</v>
      </c>
      <c r="R707" s="18"/>
      <c r="S707" s="12" t="s">
        <v>90</v>
      </c>
    </row>
    <row r="708" spans="1:19" ht="18.75" hidden="1" x14ac:dyDescent="0.25">
      <c r="A708" s="13" t="str">
        <f t="shared" ref="A708:A771" si="1155">IF((F708+G708+D708+I708+L708+M708+N708+O708)&gt;0,"a","b")</f>
        <v>b</v>
      </c>
      <c r="B708" s="5" t="s">
        <v>2</v>
      </c>
      <c r="C708" s="4" t="s">
        <v>11</v>
      </c>
      <c r="D708" s="25"/>
      <c r="E708" s="25"/>
      <c r="F708" s="25">
        <v>0</v>
      </c>
      <c r="G708" s="25"/>
      <c r="H708" s="25"/>
      <c r="I708" s="26">
        <f t="shared" ref="I708:I771" si="1156">G708+H708</f>
        <v>0</v>
      </c>
      <c r="J708" s="26">
        <f t="shared" ref="J708:J771" si="1157">F708-I708</f>
        <v>0</v>
      </c>
      <c r="K708" s="27" t="e">
        <f t="shared" ref="K708:K771" si="1158">I708/F708</f>
        <v>#DIV/0!</v>
      </c>
      <c r="L708" s="25">
        <v>0</v>
      </c>
      <c r="M708" s="25">
        <v>0</v>
      </c>
      <c r="N708" s="25"/>
      <c r="O708" s="25">
        <f t="shared" si="1153"/>
        <v>0</v>
      </c>
      <c r="P708" s="25">
        <f t="shared" si="1154"/>
        <v>0</v>
      </c>
      <c r="Q708" s="28" t="e">
        <f t="shared" si="1141"/>
        <v>#DIV/0!</v>
      </c>
      <c r="R708" s="17"/>
      <c r="S708" s="12" t="s">
        <v>90</v>
      </c>
    </row>
    <row r="709" spans="1:19" ht="18.75" hidden="1" x14ac:dyDescent="0.25">
      <c r="A709" s="13" t="str">
        <f t="shared" si="1155"/>
        <v>b</v>
      </c>
      <c r="B709" s="5" t="s">
        <v>2</v>
      </c>
      <c r="C709" s="4" t="s">
        <v>12</v>
      </c>
      <c r="D709" s="25"/>
      <c r="E709" s="25"/>
      <c r="F709" s="25">
        <v>0</v>
      </c>
      <c r="G709" s="25"/>
      <c r="H709" s="25"/>
      <c r="I709" s="26">
        <f t="shared" si="1156"/>
        <v>0</v>
      </c>
      <c r="J709" s="26">
        <f t="shared" si="1157"/>
        <v>0</v>
      </c>
      <c r="K709" s="27" t="e">
        <f t="shared" si="1158"/>
        <v>#DIV/0!</v>
      </c>
      <c r="L709" s="25">
        <v>0</v>
      </c>
      <c r="M709" s="25">
        <v>0</v>
      </c>
      <c r="N709" s="25"/>
      <c r="O709" s="25">
        <f t="shared" si="1153"/>
        <v>0</v>
      </c>
      <c r="P709" s="25">
        <f t="shared" si="1154"/>
        <v>0</v>
      </c>
      <c r="Q709" s="28" t="e">
        <f t="shared" si="1141"/>
        <v>#DIV/0!</v>
      </c>
      <c r="R709" s="17"/>
      <c r="S709" s="12" t="s">
        <v>90</v>
      </c>
    </row>
    <row r="710" spans="1:19" ht="18.75" hidden="1" x14ac:dyDescent="0.25">
      <c r="A710" s="13" t="str">
        <f t="shared" si="1155"/>
        <v>b</v>
      </c>
      <c r="B710" s="5" t="s">
        <v>2</v>
      </c>
      <c r="C710" s="4" t="s">
        <v>13</v>
      </c>
      <c r="D710" s="25"/>
      <c r="E710" s="25"/>
      <c r="F710" s="25">
        <v>0</v>
      </c>
      <c r="G710" s="25"/>
      <c r="H710" s="25"/>
      <c r="I710" s="26">
        <f t="shared" si="1156"/>
        <v>0</v>
      </c>
      <c r="J710" s="26">
        <f t="shared" si="1157"/>
        <v>0</v>
      </c>
      <c r="K710" s="27" t="e">
        <f t="shared" si="1158"/>
        <v>#DIV/0!</v>
      </c>
      <c r="L710" s="25">
        <v>0</v>
      </c>
      <c r="M710" s="25">
        <v>0</v>
      </c>
      <c r="N710" s="25"/>
      <c r="O710" s="25">
        <f t="shared" si="1153"/>
        <v>0</v>
      </c>
      <c r="P710" s="25">
        <f t="shared" si="1154"/>
        <v>0</v>
      </c>
      <c r="Q710" s="28" t="e">
        <f t="shared" si="1141"/>
        <v>#DIV/0!</v>
      </c>
      <c r="R710" s="17"/>
      <c r="S710" s="12" t="s">
        <v>90</v>
      </c>
    </row>
    <row r="711" spans="1:19" ht="18.75" x14ac:dyDescent="0.25">
      <c r="A711" s="13" t="str">
        <f t="shared" si="1155"/>
        <v>a</v>
      </c>
      <c r="B711" s="19" t="s">
        <v>162</v>
      </c>
      <c r="C711" s="20" t="s">
        <v>63</v>
      </c>
      <c r="D711" s="26">
        <f t="shared" ref="D711:H711" si="1159">D712+D720+D721+D722</f>
        <v>28330</v>
      </c>
      <c r="E711" s="26">
        <f t="shared" ref="E711" si="1160">E712+E720+E721+E722</f>
        <v>6550</v>
      </c>
      <c r="F711" s="26">
        <f t="shared" si="1159"/>
        <v>6981850</v>
      </c>
      <c r="G711" s="26">
        <f t="shared" si="1159"/>
        <v>2861971</v>
      </c>
      <c r="H711" s="26">
        <f t="shared" si="1159"/>
        <v>2578395</v>
      </c>
      <c r="I711" s="26">
        <f t="shared" si="1156"/>
        <v>5440366</v>
      </c>
      <c r="J711" s="56">
        <f t="shared" si="1157"/>
        <v>1541484</v>
      </c>
      <c r="K711" s="57">
        <f t="shared" si="1158"/>
        <v>0.77921553742919136</v>
      </c>
      <c r="L711" s="26">
        <f t="shared" ref="L711:N711" si="1161">L712+L720+L721+L722</f>
        <v>11000000</v>
      </c>
      <c r="M711" s="26">
        <f t="shared" si="1161"/>
        <v>11000000</v>
      </c>
      <c r="N711" s="26">
        <f t="shared" si="1161"/>
        <v>1852018</v>
      </c>
      <c r="O711" s="26">
        <f t="shared" ref="O711" si="1162">O712+O720+O721+O722</f>
        <v>7292384</v>
      </c>
      <c r="P711" s="56">
        <f t="shared" ref="P711" si="1163">P712+P720+P721+P722</f>
        <v>3707616</v>
      </c>
      <c r="Q711" s="60">
        <f t="shared" si="1141"/>
        <v>0.66294399999999998</v>
      </c>
      <c r="R711" s="18"/>
    </row>
    <row r="712" spans="1:19" ht="18.75" x14ac:dyDescent="0.25">
      <c r="A712" s="13" t="str">
        <f t="shared" si="1155"/>
        <v>a</v>
      </c>
      <c r="B712" s="3" t="s">
        <v>2</v>
      </c>
      <c r="C712" s="4" t="s">
        <v>3</v>
      </c>
      <c r="D712" s="25">
        <f t="shared" ref="D712:E712" si="1164">D713+D714+D715+D716+D717+D718+D719</f>
        <v>28330</v>
      </c>
      <c r="E712" s="25">
        <f t="shared" si="1164"/>
        <v>6550</v>
      </c>
      <c r="F712" s="25">
        <f t="shared" ref="F712" si="1165">F713+F714+F715+F716+F717+F718+F719</f>
        <v>6981850</v>
      </c>
      <c r="G712" s="25">
        <f t="shared" ref="G712:H712" si="1166">G713+G714+G715+G716+G717+G718+G719</f>
        <v>2861971</v>
      </c>
      <c r="H712" s="25">
        <f t="shared" si="1166"/>
        <v>2578395</v>
      </c>
      <c r="I712" s="26">
        <f t="shared" si="1156"/>
        <v>5440366</v>
      </c>
      <c r="J712" s="56">
        <f t="shared" si="1157"/>
        <v>1541484</v>
      </c>
      <c r="K712" s="57">
        <f t="shared" si="1158"/>
        <v>0.77921553742919136</v>
      </c>
      <c r="L712" s="25">
        <f t="shared" ref="L712:N712" si="1167">L713+L714+L715+L716+L717+L718+L719</f>
        <v>11000000</v>
      </c>
      <c r="M712" s="25">
        <f t="shared" si="1167"/>
        <v>11000000</v>
      </c>
      <c r="N712" s="25">
        <f t="shared" si="1167"/>
        <v>1852018</v>
      </c>
      <c r="O712" s="25">
        <f t="shared" ref="O712:P712" si="1168">O713+O714+O715+O716+O717+O718+O719</f>
        <v>7292384</v>
      </c>
      <c r="P712" s="58">
        <f t="shared" si="1168"/>
        <v>3707616</v>
      </c>
      <c r="Q712" s="59">
        <f t="shared" si="1141"/>
        <v>0.66294399999999998</v>
      </c>
      <c r="R712" s="17"/>
    </row>
    <row r="713" spans="1:19" ht="18.75" hidden="1" x14ac:dyDescent="0.25">
      <c r="A713" s="13" t="str">
        <f t="shared" si="1155"/>
        <v>b</v>
      </c>
      <c r="B713" s="5" t="s">
        <v>2</v>
      </c>
      <c r="C713" s="6" t="s">
        <v>4</v>
      </c>
      <c r="D713" s="26">
        <f t="shared" ref="D713:H722" si="1169">D725+D737</f>
        <v>0</v>
      </c>
      <c r="E713" s="26">
        <f t="shared" ref="E713" si="1170">E725+E737</f>
        <v>0</v>
      </c>
      <c r="F713" s="26">
        <f t="shared" si="1169"/>
        <v>0</v>
      </c>
      <c r="G713" s="26">
        <f t="shared" si="1169"/>
        <v>0</v>
      </c>
      <c r="H713" s="26">
        <f t="shared" si="1169"/>
        <v>0</v>
      </c>
      <c r="I713" s="26">
        <f t="shared" si="1156"/>
        <v>0</v>
      </c>
      <c r="J713" s="26">
        <f t="shared" si="1157"/>
        <v>0</v>
      </c>
      <c r="K713" s="27" t="e">
        <f t="shared" si="1158"/>
        <v>#DIV/0!</v>
      </c>
      <c r="L713" s="26">
        <f t="shared" ref="L713:L722" si="1171">L725+L737</f>
        <v>0</v>
      </c>
      <c r="M713" s="26">
        <f t="shared" ref="M713:N713" si="1172">M725+M737</f>
        <v>0</v>
      </c>
      <c r="N713" s="26">
        <f t="shared" si="1172"/>
        <v>0</v>
      </c>
      <c r="O713" s="26">
        <f t="shared" ref="O713:P713" si="1173">O725+O737</f>
        <v>0</v>
      </c>
      <c r="P713" s="26">
        <f t="shared" si="1173"/>
        <v>0</v>
      </c>
      <c r="Q713" s="29" t="e">
        <f t="shared" si="1141"/>
        <v>#DIV/0!</v>
      </c>
      <c r="R713" s="18"/>
    </row>
    <row r="714" spans="1:19" ht="18.75" x14ac:dyDescent="0.25">
      <c r="A714" s="13" t="str">
        <f t="shared" si="1155"/>
        <v>a</v>
      </c>
      <c r="B714" s="5" t="s">
        <v>2</v>
      </c>
      <c r="C714" s="6" t="s">
        <v>5</v>
      </c>
      <c r="D714" s="26">
        <f t="shared" si="1169"/>
        <v>28000</v>
      </c>
      <c r="E714" s="26">
        <f t="shared" ref="E714" si="1174">E726+E738</f>
        <v>6550</v>
      </c>
      <c r="F714" s="26">
        <f t="shared" si="1169"/>
        <v>1485550</v>
      </c>
      <c r="G714" s="26">
        <f t="shared" si="1169"/>
        <v>650836</v>
      </c>
      <c r="H714" s="26">
        <f t="shared" si="1169"/>
        <v>293230</v>
      </c>
      <c r="I714" s="26">
        <f t="shared" si="1156"/>
        <v>944066</v>
      </c>
      <c r="J714" s="56">
        <f t="shared" si="1157"/>
        <v>541484</v>
      </c>
      <c r="K714" s="57">
        <f t="shared" si="1158"/>
        <v>0.63549931001985793</v>
      </c>
      <c r="L714" s="26">
        <f t="shared" si="1171"/>
        <v>2300000</v>
      </c>
      <c r="M714" s="26">
        <f t="shared" ref="M714:N714" si="1175">M726+M738</f>
        <v>2300000</v>
      </c>
      <c r="N714" s="26">
        <f t="shared" si="1175"/>
        <v>473318</v>
      </c>
      <c r="O714" s="26">
        <f t="shared" ref="O714:P714" si="1176">O726+O738</f>
        <v>1417384</v>
      </c>
      <c r="P714" s="56">
        <f t="shared" si="1176"/>
        <v>882616</v>
      </c>
      <c r="Q714" s="60">
        <f t="shared" si="1141"/>
        <v>0.61625391304347821</v>
      </c>
      <c r="R714" s="18"/>
    </row>
    <row r="715" spans="1:19" ht="18.75" hidden="1" x14ac:dyDescent="0.25">
      <c r="A715" s="13" t="str">
        <f t="shared" si="1155"/>
        <v>b</v>
      </c>
      <c r="B715" s="5" t="s">
        <v>2</v>
      </c>
      <c r="C715" s="6" t="s">
        <v>6</v>
      </c>
      <c r="D715" s="26">
        <f t="shared" si="1169"/>
        <v>0</v>
      </c>
      <c r="E715" s="26">
        <f t="shared" ref="E715" si="1177">E727+E739</f>
        <v>0</v>
      </c>
      <c r="F715" s="26">
        <f t="shared" si="1169"/>
        <v>0</v>
      </c>
      <c r="G715" s="26">
        <f t="shared" si="1169"/>
        <v>0</v>
      </c>
      <c r="H715" s="26">
        <f t="shared" si="1169"/>
        <v>0</v>
      </c>
      <c r="I715" s="26">
        <f t="shared" si="1156"/>
        <v>0</v>
      </c>
      <c r="J715" s="26">
        <f t="shared" si="1157"/>
        <v>0</v>
      </c>
      <c r="K715" s="27" t="e">
        <f t="shared" si="1158"/>
        <v>#DIV/0!</v>
      </c>
      <c r="L715" s="26">
        <f t="shared" si="1171"/>
        <v>0</v>
      </c>
      <c r="M715" s="26">
        <f t="shared" ref="M715:N715" si="1178">M727+M739</f>
        <v>0</v>
      </c>
      <c r="N715" s="26">
        <f t="shared" si="1178"/>
        <v>0</v>
      </c>
      <c r="O715" s="26">
        <f t="shared" ref="O715:P715" si="1179">O727+O739</f>
        <v>0</v>
      </c>
      <c r="P715" s="26">
        <f t="shared" si="1179"/>
        <v>0</v>
      </c>
      <c r="Q715" s="29" t="e">
        <f t="shared" si="1141"/>
        <v>#DIV/0!</v>
      </c>
      <c r="R715" s="18"/>
    </row>
    <row r="716" spans="1:19" ht="18.75" hidden="1" x14ac:dyDescent="0.25">
      <c r="A716" s="13" t="str">
        <f t="shared" si="1155"/>
        <v>b</v>
      </c>
      <c r="B716" s="5" t="s">
        <v>2</v>
      </c>
      <c r="C716" s="7" t="s">
        <v>7</v>
      </c>
      <c r="D716" s="26">
        <f t="shared" si="1169"/>
        <v>0</v>
      </c>
      <c r="E716" s="26">
        <f t="shared" ref="E716" si="1180">E728+E740</f>
        <v>0</v>
      </c>
      <c r="F716" s="26">
        <f t="shared" si="1169"/>
        <v>0</v>
      </c>
      <c r="G716" s="26">
        <f t="shared" si="1169"/>
        <v>0</v>
      </c>
      <c r="H716" s="26">
        <f t="shared" si="1169"/>
        <v>0</v>
      </c>
      <c r="I716" s="26">
        <f t="shared" si="1156"/>
        <v>0</v>
      </c>
      <c r="J716" s="26">
        <f t="shared" si="1157"/>
        <v>0</v>
      </c>
      <c r="K716" s="27" t="e">
        <f t="shared" si="1158"/>
        <v>#DIV/0!</v>
      </c>
      <c r="L716" s="26">
        <f t="shared" si="1171"/>
        <v>0</v>
      </c>
      <c r="M716" s="26">
        <f t="shared" ref="M716:N716" si="1181">M728+M740</f>
        <v>0</v>
      </c>
      <c r="N716" s="26">
        <f t="shared" si="1181"/>
        <v>0</v>
      </c>
      <c r="O716" s="26">
        <f t="shared" ref="O716:P716" si="1182">O728+O740</f>
        <v>0</v>
      </c>
      <c r="P716" s="26">
        <f t="shared" si="1182"/>
        <v>0</v>
      </c>
      <c r="Q716" s="29" t="e">
        <f t="shared" si="1141"/>
        <v>#DIV/0!</v>
      </c>
      <c r="R716" s="18"/>
    </row>
    <row r="717" spans="1:19" ht="18.75" hidden="1" x14ac:dyDescent="0.25">
      <c r="A717" s="13" t="str">
        <f t="shared" si="1155"/>
        <v>b</v>
      </c>
      <c r="B717" s="5" t="s">
        <v>2</v>
      </c>
      <c r="C717" s="7" t="s">
        <v>8</v>
      </c>
      <c r="D717" s="26">
        <f t="shared" si="1169"/>
        <v>0</v>
      </c>
      <c r="E717" s="26">
        <f t="shared" ref="E717" si="1183">E729+E741</f>
        <v>0</v>
      </c>
      <c r="F717" s="26">
        <f t="shared" si="1169"/>
        <v>0</v>
      </c>
      <c r="G717" s="26">
        <f t="shared" si="1169"/>
        <v>0</v>
      </c>
      <c r="H717" s="26">
        <f t="shared" si="1169"/>
        <v>0</v>
      </c>
      <c r="I717" s="26">
        <f t="shared" si="1156"/>
        <v>0</v>
      </c>
      <c r="J717" s="26">
        <f t="shared" si="1157"/>
        <v>0</v>
      </c>
      <c r="K717" s="27" t="e">
        <f t="shared" si="1158"/>
        <v>#DIV/0!</v>
      </c>
      <c r="L717" s="26">
        <f t="shared" si="1171"/>
        <v>0</v>
      </c>
      <c r="M717" s="26">
        <f t="shared" ref="M717:N717" si="1184">M729+M741</f>
        <v>0</v>
      </c>
      <c r="N717" s="26">
        <f t="shared" si="1184"/>
        <v>0</v>
      </c>
      <c r="O717" s="26">
        <f t="shared" ref="O717:P717" si="1185">O729+O741</f>
        <v>0</v>
      </c>
      <c r="P717" s="26">
        <f t="shared" si="1185"/>
        <v>0</v>
      </c>
      <c r="Q717" s="29" t="e">
        <f t="shared" si="1141"/>
        <v>#DIV/0!</v>
      </c>
      <c r="R717" s="18"/>
    </row>
    <row r="718" spans="1:19" ht="18.75" x14ac:dyDescent="0.25">
      <c r="A718" s="13" t="str">
        <f t="shared" si="1155"/>
        <v>a</v>
      </c>
      <c r="B718" s="5" t="s">
        <v>2</v>
      </c>
      <c r="C718" s="7" t="s">
        <v>9</v>
      </c>
      <c r="D718" s="26">
        <f t="shared" si="1169"/>
        <v>330</v>
      </c>
      <c r="E718" s="26">
        <f t="shared" ref="E718" si="1186">E730+E742</f>
        <v>0</v>
      </c>
      <c r="F718" s="26">
        <f t="shared" si="1169"/>
        <v>5496300</v>
      </c>
      <c r="G718" s="26">
        <f t="shared" si="1169"/>
        <v>2211135</v>
      </c>
      <c r="H718" s="26">
        <f t="shared" si="1169"/>
        <v>2285165</v>
      </c>
      <c r="I718" s="26">
        <f t="shared" si="1156"/>
        <v>4496300</v>
      </c>
      <c r="J718" s="56">
        <f t="shared" si="1157"/>
        <v>1000000</v>
      </c>
      <c r="K718" s="57">
        <f t="shared" si="1158"/>
        <v>0.81805942179284241</v>
      </c>
      <c r="L718" s="26">
        <f t="shared" si="1171"/>
        <v>8700000</v>
      </c>
      <c r="M718" s="26">
        <f t="shared" ref="M718:N718" si="1187">M730+M742</f>
        <v>8700000</v>
      </c>
      <c r="N718" s="26">
        <f t="shared" si="1187"/>
        <v>1378700</v>
      </c>
      <c r="O718" s="26">
        <f t="shared" ref="O718:P718" si="1188">O730+O742</f>
        <v>5875000</v>
      </c>
      <c r="P718" s="56">
        <f t="shared" si="1188"/>
        <v>2825000</v>
      </c>
      <c r="Q718" s="60">
        <f t="shared" si="1141"/>
        <v>0.67528735632183912</v>
      </c>
      <c r="R718" s="18"/>
    </row>
    <row r="719" spans="1:19" ht="18.75" hidden="1" x14ac:dyDescent="0.25">
      <c r="A719" s="13" t="str">
        <f t="shared" si="1155"/>
        <v>b</v>
      </c>
      <c r="B719" s="5" t="s">
        <v>2</v>
      </c>
      <c r="C719" s="7" t="s">
        <v>10</v>
      </c>
      <c r="D719" s="26">
        <f t="shared" si="1169"/>
        <v>0</v>
      </c>
      <c r="E719" s="26">
        <f t="shared" ref="E719" si="1189">E731+E743</f>
        <v>0</v>
      </c>
      <c r="F719" s="26">
        <f t="shared" si="1169"/>
        <v>0</v>
      </c>
      <c r="G719" s="26">
        <f t="shared" si="1169"/>
        <v>0</v>
      </c>
      <c r="H719" s="26">
        <f t="shared" si="1169"/>
        <v>0</v>
      </c>
      <c r="I719" s="26">
        <f t="shared" si="1156"/>
        <v>0</v>
      </c>
      <c r="J719" s="26">
        <f t="shared" si="1157"/>
        <v>0</v>
      </c>
      <c r="K719" s="27" t="e">
        <f t="shared" si="1158"/>
        <v>#DIV/0!</v>
      </c>
      <c r="L719" s="26">
        <f t="shared" si="1171"/>
        <v>0</v>
      </c>
      <c r="M719" s="26">
        <f t="shared" ref="M719:N719" si="1190">M731+M743</f>
        <v>0</v>
      </c>
      <c r="N719" s="26">
        <f t="shared" si="1190"/>
        <v>0</v>
      </c>
      <c r="O719" s="26">
        <f t="shared" ref="O719:P719" si="1191">O731+O743</f>
        <v>0</v>
      </c>
      <c r="P719" s="26">
        <f t="shared" si="1191"/>
        <v>0</v>
      </c>
      <c r="Q719" s="29" t="e">
        <f t="shared" si="1141"/>
        <v>#DIV/0!</v>
      </c>
      <c r="R719" s="18"/>
    </row>
    <row r="720" spans="1:19" ht="18.75" hidden="1" x14ac:dyDescent="0.25">
      <c r="A720" s="13" t="str">
        <f t="shared" si="1155"/>
        <v>b</v>
      </c>
      <c r="B720" s="3" t="s">
        <v>2</v>
      </c>
      <c r="C720" s="4" t="s">
        <v>11</v>
      </c>
      <c r="D720" s="25">
        <f t="shared" si="1169"/>
        <v>0</v>
      </c>
      <c r="E720" s="25">
        <f t="shared" ref="E720" si="1192">E732+E744</f>
        <v>0</v>
      </c>
      <c r="F720" s="25">
        <f t="shared" si="1169"/>
        <v>0</v>
      </c>
      <c r="G720" s="25">
        <f t="shared" si="1169"/>
        <v>0</v>
      </c>
      <c r="H720" s="25">
        <f t="shared" si="1169"/>
        <v>0</v>
      </c>
      <c r="I720" s="26">
        <f t="shared" si="1156"/>
        <v>0</v>
      </c>
      <c r="J720" s="26">
        <f t="shared" si="1157"/>
        <v>0</v>
      </c>
      <c r="K720" s="27" t="e">
        <f t="shared" si="1158"/>
        <v>#DIV/0!</v>
      </c>
      <c r="L720" s="25">
        <f t="shared" si="1171"/>
        <v>0</v>
      </c>
      <c r="M720" s="25">
        <f t="shared" ref="M720:N720" si="1193">M732+M744</f>
        <v>0</v>
      </c>
      <c r="N720" s="25">
        <f t="shared" si="1193"/>
        <v>0</v>
      </c>
      <c r="O720" s="25">
        <f t="shared" ref="O720:P720" si="1194">O732+O744</f>
        <v>0</v>
      </c>
      <c r="P720" s="25">
        <f t="shared" si="1194"/>
        <v>0</v>
      </c>
      <c r="Q720" s="28" t="e">
        <f t="shared" si="1141"/>
        <v>#DIV/0!</v>
      </c>
      <c r="R720" s="17"/>
    </row>
    <row r="721" spans="1:19" ht="18.75" hidden="1" x14ac:dyDescent="0.25">
      <c r="A721" s="13" t="str">
        <f t="shared" si="1155"/>
        <v>b</v>
      </c>
      <c r="B721" s="3" t="s">
        <v>2</v>
      </c>
      <c r="C721" s="4" t="s">
        <v>12</v>
      </c>
      <c r="D721" s="25">
        <f t="shared" si="1169"/>
        <v>0</v>
      </c>
      <c r="E721" s="25">
        <f t="shared" ref="E721" si="1195">E733+E745</f>
        <v>0</v>
      </c>
      <c r="F721" s="25">
        <f t="shared" si="1169"/>
        <v>0</v>
      </c>
      <c r="G721" s="25">
        <f t="shared" si="1169"/>
        <v>0</v>
      </c>
      <c r="H721" s="25">
        <f t="shared" si="1169"/>
        <v>0</v>
      </c>
      <c r="I721" s="26">
        <f t="shared" si="1156"/>
        <v>0</v>
      </c>
      <c r="J721" s="26">
        <f t="shared" si="1157"/>
        <v>0</v>
      </c>
      <c r="K721" s="27" t="e">
        <f t="shared" si="1158"/>
        <v>#DIV/0!</v>
      </c>
      <c r="L721" s="25">
        <f t="shared" si="1171"/>
        <v>0</v>
      </c>
      <c r="M721" s="25">
        <f t="shared" ref="M721:N721" si="1196">M733+M745</f>
        <v>0</v>
      </c>
      <c r="N721" s="25">
        <f t="shared" si="1196"/>
        <v>0</v>
      </c>
      <c r="O721" s="25">
        <f t="shared" ref="O721:P721" si="1197">O733+O745</f>
        <v>0</v>
      </c>
      <c r="P721" s="25">
        <f t="shared" si="1197"/>
        <v>0</v>
      </c>
      <c r="Q721" s="28" t="e">
        <f t="shared" si="1141"/>
        <v>#DIV/0!</v>
      </c>
      <c r="R721" s="17"/>
    </row>
    <row r="722" spans="1:19" ht="18.75" hidden="1" x14ac:dyDescent="0.25">
      <c r="A722" s="13" t="str">
        <f t="shared" si="1155"/>
        <v>b</v>
      </c>
      <c r="B722" s="3" t="s">
        <v>2</v>
      </c>
      <c r="C722" s="4" t="s">
        <v>13</v>
      </c>
      <c r="D722" s="25">
        <f t="shared" si="1169"/>
        <v>0</v>
      </c>
      <c r="E722" s="25">
        <f t="shared" ref="E722" si="1198">E734+E746</f>
        <v>0</v>
      </c>
      <c r="F722" s="25">
        <f t="shared" si="1169"/>
        <v>0</v>
      </c>
      <c r="G722" s="25">
        <f t="shared" si="1169"/>
        <v>0</v>
      </c>
      <c r="H722" s="25">
        <f t="shared" si="1169"/>
        <v>0</v>
      </c>
      <c r="I722" s="26">
        <f t="shared" si="1156"/>
        <v>0</v>
      </c>
      <c r="J722" s="26">
        <f t="shared" si="1157"/>
        <v>0</v>
      </c>
      <c r="K722" s="27" t="e">
        <f t="shared" si="1158"/>
        <v>#DIV/0!</v>
      </c>
      <c r="L722" s="25">
        <f t="shared" si="1171"/>
        <v>0</v>
      </c>
      <c r="M722" s="25">
        <f t="shared" ref="M722:N722" si="1199">M734+M746</f>
        <v>0</v>
      </c>
      <c r="N722" s="25">
        <f t="shared" si="1199"/>
        <v>0</v>
      </c>
      <c r="O722" s="25">
        <f t="shared" ref="O722:P722" si="1200">O734+O746</f>
        <v>0</v>
      </c>
      <c r="P722" s="25">
        <f t="shared" si="1200"/>
        <v>0</v>
      </c>
      <c r="Q722" s="28" t="e">
        <f t="shared" si="1141"/>
        <v>#DIV/0!</v>
      </c>
      <c r="R722" s="17"/>
    </row>
    <row r="723" spans="1:19" ht="69.75" customHeight="1" x14ac:dyDescent="0.25">
      <c r="A723" s="13" t="str">
        <f t="shared" si="1155"/>
        <v>a</v>
      </c>
      <c r="B723" s="19" t="s">
        <v>164</v>
      </c>
      <c r="C723" s="20" t="s">
        <v>63</v>
      </c>
      <c r="D723" s="26">
        <f t="shared" ref="D723:F723" si="1201">D724+D732+D733+D734</f>
        <v>330</v>
      </c>
      <c r="E723" s="26"/>
      <c r="F723" s="26">
        <f t="shared" si="1201"/>
        <v>6181850</v>
      </c>
      <c r="G723" s="26">
        <f t="shared" ref="G723:H723" si="1202">G724+G732+G733+G734</f>
        <v>2363069</v>
      </c>
      <c r="H723" s="26">
        <f t="shared" si="1202"/>
        <v>2385165</v>
      </c>
      <c r="I723" s="26">
        <f t="shared" si="1156"/>
        <v>4748234</v>
      </c>
      <c r="J723" s="56">
        <f t="shared" si="1157"/>
        <v>1433616</v>
      </c>
      <c r="K723" s="57">
        <f t="shared" si="1158"/>
        <v>0.76809272305216081</v>
      </c>
      <c r="L723" s="30">
        <f t="shared" ref="L723:M723" si="1203">L724+L732+L733+L734</f>
        <v>9900000</v>
      </c>
      <c r="M723" s="30">
        <f t="shared" si="1203"/>
        <v>9900000</v>
      </c>
      <c r="N723" s="26">
        <f t="shared" ref="N723" si="1204">N724+N732+N733+N734</f>
        <v>1478700</v>
      </c>
      <c r="O723" s="26">
        <f t="shared" ref="O723" si="1205">O724+O732+O733+O734</f>
        <v>6226934</v>
      </c>
      <c r="P723" s="56">
        <f t="shared" ref="P723" si="1206">P724+P732+P733+P734</f>
        <v>3673066</v>
      </c>
      <c r="Q723" s="60">
        <f t="shared" si="1141"/>
        <v>0.62898323232323228</v>
      </c>
      <c r="R723" s="18"/>
      <c r="S723" s="12" t="s">
        <v>91</v>
      </c>
    </row>
    <row r="724" spans="1:19" ht="18.75" x14ac:dyDescent="0.25">
      <c r="A724" s="13" t="str">
        <f t="shared" si="1155"/>
        <v>a</v>
      </c>
      <c r="B724" s="3" t="s">
        <v>2</v>
      </c>
      <c r="C724" s="4" t="s">
        <v>3</v>
      </c>
      <c r="D724" s="25">
        <f t="shared" ref="D724:H724" si="1207">D725+D726+D727+D728+D729+D730+D731</f>
        <v>330</v>
      </c>
      <c r="E724" s="25"/>
      <c r="F724" s="25">
        <f t="shared" si="1207"/>
        <v>6181850</v>
      </c>
      <c r="G724" s="25">
        <f t="shared" si="1207"/>
        <v>2363069</v>
      </c>
      <c r="H724" s="25">
        <f t="shared" si="1207"/>
        <v>2385165</v>
      </c>
      <c r="I724" s="26">
        <f t="shared" si="1156"/>
        <v>4748234</v>
      </c>
      <c r="J724" s="56">
        <f t="shared" si="1157"/>
        <v>1433616</v>
      </c>
      <c r="K724" s="57">
        <f t="shared" si="1158"/>
        <v>0.76809272305216081</v>
      </c>
      <c r="L724" s="25">
        <f t="shared" ref="L724:M724" si="1208">L725+L726+L727+L728+L729+L730+L731</f>
        <v>9900000</v>
      </c>
      <c r="M724" s="25">
        <f t="shared" si="1208"/>
        <v>9900000</v>
      </c>
      <c r="N724" s="25">
        <f t="shared" ref="N724:P724" si="1209">N725+N726+N727+N728+N729+N730+N731</f>
        <v>1478700</v>
      </c>
      <c r="O724" s="25">
        <f t="shared" si="1209"/>
        <v>6226934</v>
      </c>
      <c r="P724" s="58">
        <f t="shared" si="1209"/>
        <v>3673066</v>
      </c>
      <c r="Q724" s="59">
        <f t="shared" si="1141"/>
        <v>0.62898323232323228</v>
      </c>
      <c r="R724" s="17"/>
      <c r="S724" s="12" t="s">
        <v>91</v>
      </c>
    </row>
    <row r="725" spans="1:19" ht="18.75" hidden="1" x14ac:dyDescent="0.25">
      <c r="A725" s="13" t="str">
        <f t="shared" si="1155"/>
        <v>b</v>
      </c>
      <c r="B725" s="5" t="s">
        <v>2</v>
      </c>
      <c r="C725" s="6" t="s">
        <v>4</v>
      </c>
      <c r="D725" s="26"/>
      <c r="E725" s="26"/>
      <c r="F725" s="26">
        <v>0</v>
      </c>
      <c r="G725" s="26"/>
      <c r="H725" s="26"/>
      <c r="I725" s="26">
        <f t="shared" si="1156"/>
        <v>0</v>
      </c>
      <c r="J725" s="26">
        <f t="shared" si="1157"/>
        <v>0</v>
      </c>
      <c r="K725" s="27" t="e">
        <f t="shared" si="1158"/>
        <v>#DIV/0!</v>
      </c>
      <c r="L725" s="31">
        <v>0</v>
      </c>
      <c r="M725" s="31">
        <v>0</v>
      </c>
      <c r="N725" s="26"/>
      <c r="O725" s="26">
        <f t="shared" ref="O725:O734" si="1210">I725+N725</f>
        <v>0</v>
      </c>
      <c r="P725" s="26">
        <f t="shared" ref="P725:P734" si="1211">M725-O725</f>
        <v>0</v>
      </c>
      <c r="Q725" s="29" t="e">
        <f t="shared" si="1141"/>
        <v>#DIV/0!</v>
      </c>
      <c r="R725" s="18"/>
      <c r="S725" s="12" t="s">
        <v>91</v>
      </c>
    </row>
    <row r="726" spans="1:19" ht="18.75" x14ac:dyDescent="0.25">
      <c r="A726" s="13" t="str">
        <f t="shared" si="1155"/>
        <v>a</v>
      </c>
      <c r="B726" s="5" t="s">
        <v>2</v>
      </c>
      <c r="C726" s="6" t="s">
        <v>5</v>
      </c>
      <c r="D726" s="26"/>
      <c r="E726" s="26"/>
      <c r="F726" s="26">
        <v>685550</v>
      </c>
      <c r="G726" s="26">
        <v>151934</v>
      </c>
      <c r="H726" s="26">
        <v>100000</v>
      </c>
      <c r="I726" s="26">
        <f t="shared" si="1156"/>
        <v>251934</v>
      </c>
      <c r="J726" s="56">
        <f t="shared" si="1157"/>
        <v>433616</v>
      </c>
      <c r="K726" s="57">
        <f t="shared" si="1158"/>
        <v>0.36749179490919698</v>
      </c>
      <c r="L726" s="31">
        <v>1200000</v>
      </c>
      <c r="M726" s="31">
        <v>1200000</v>
      </c>
      <c r="N726" s="26">
        <v>100000</v>
      </c>
      <c r="O726" s="26">
        <f t="shared" si="1210"/>
        <v>351934</v>
      </c>
      <c r="P726" s="56">
        <f t="shared" si="1211"/>
        <v>848066</v>
      </c>
      <c r="Q726" s="60">
        <f t="shared" si="1141"/>
        <v>0.29327833333333331</v>
      </c>
      <c r="R726" s="18"/>
      <c r="S726" s="12" t="s">
        <v>91</v>
      </c>
    </row>
    <row r="727" spans="1:19" ht="18.75" hidden="1" x14ac:dyDescent="0.25">
      <c r="A727" s="13" t="str">
        <f t="shared" si="1155"/>
        <v>b</v>
      </c>
      <c r="B727" s="5" t="s">
        <v>2</v>
      </c>
      <c r="C727" s="6" t="s">
        <v>6</v>
      </c>
      <c r="D727" s="26"/>
      <c r="E727" s="26"/>
      <c r="F727" s="26">
        <v>0</v>
      </c>
      <c r="G727" s="26"/>
      <c r="H727" s="26"/>
      <c r="I727" s="26">
        <f t="shared" si="1156"/>
        <v>0</v>
      </c>
      <c r="J727" s="26">
        <f t="shared" si="1157"/>
        <v>0</v>
      </c>
      <c r="K727" s="27" t="e">
        <f t="shared" si="1158"/>
        <v>#DIV/0!</v>
      </c>
      <c r="L727" s="31">
        <v>0</v>
      </c>
      <c r="M727" s="31">
        <v>0</v>
      </c>
      <c r="N727" s="26"/>
      <c r="O727" s="26">
        <f t="shared" si="1210"/>
        <v>0</v>
      </c>
      <c r="P727" s="26">
        <f t="shared" si="1211"/>
        <v>0</v>
      </c>
      <c r="Q727" s="29" t="e">
        <f t="shared" si="1141"/>
        <v>#DIV/0!</v>
      </c>
      <c r="R727" s="18"/>
      <c r="S727" s="12" t="s">
        <v>91</v>
      </c>
    </row>
    <row r="728" spans="1:19" ht="18.75" hidden="1" x14ac:dyDescent="0.25">
      <c r="A728" s="13" t="str">
        <f t="shared" si="1155"/>
        <v>b</v>
      </c>
      <c r="B728" s="5" t="s">
        <v>2</v>
      </c>
      <c r="C728" s="7" t="s">
        <v>7</v>
      </c>
      <c r="D728" s="26"/>
      <c r="E728" s="26"/>
      <c r="F728" s="26">
        <v>0</v>
      </c>
      <c r="G728" s="26"/>
      <c r="H728" s="26"/>
      <c r="I728" s="26">
        <f t="shared" si="1156"/>
        <v>0</v>
      </c>
      <c r="J728" s="26">
        <f t="shared" si="1157"/>
        <v>0</v>
      </c>
      <c r="K728" s="27" t="e">
        <f t="shared" si="1158"/>
        <v>#DIV/0!</v>
      </c>
      <c r="L728" s="31">
        <v>0</v>
      </c>
      <c r="M728" s="31">
        <v>0</v>
      </c>
      <c r="N728" s="26"/>
      <c r="O728" s="26">
        <f t="shared" si="1210"/>
        <v>0</v>
      </c>
      <c r="P728" s="26">
        <f t="shared" si="1211"/>
        <v>0</v>
      </c>
      <c r="Q728" s="29" t="e">
        <f t="shared" si="1141"/>
        <v>#DIV/0!</v>
      </c>
      <c r="R728" s="18"/>
      <c r="S728" s="12" t="s">
        <v>91</v>
      </c>
    </row>
    <row r="729" spans="1:19" ht="18.75" hidden="1" x14ac:dyDescent="0.25">
      <c r="A729" s="13" t="str">
        <f t="shared" si="1155"/>
        <v>b</v>
      </c>
      <c r="B729" s="5" t="s">
        <v>2</v>
      </c>
      <c r="C729" s="7" t="s">
        <v>8</v>
      </c>
      <c r="D729" s="26"/>
      <c r="E729" s="26"/>
      <c r="F729" s="26">
        <v>0</v>
      </c>
      <c r="G729" s="26"/>
      <c r="H729" s="26"/>
      <c r="I729" s="26">
        <f t="shared" si="1156"/>
        <v>0</v>
      </c>
      <c r="J729" s="26">
        <f t="shared" si="1157"/>
        <v>0</v>
      </c>
      <c r="K729" s="27" t="e">
        <f t="shared" si="1158"/>
        <v>#DIV/0!</v>
      </c>
      <c r="L729" s="31">
        <v>0</v>
      </c>
      <c r="M729" s="31">
        <v>0</v>
      </c>
      <c r="N729" s="26"/>
      <c r="O729" s="26">
        <f t="shared" si="1210"/>
        <v>0</v>
      </c>
      <c r="P729" s="26">
        <f t="shared" si="1211"/>
        <v>0</v>
      </c>
      <c r="Q729" s="29" t="e">
        <f t="shared" si="1141"/>
        <v>#DIV/0!</v>
      </c>
      <c r="R729" s="18"/>
      <c r="S729" s="12" t="s">
        <v>91</v>
      </c>
    </row>
    <row r="730" spans="1:19" ht="18.75" x14ac:dyDescent="0.25">
      <c r="A730" s="13" t="str">
        <f t="shared" si="1155"/>
        <v>a</v>
      </c>
      <c r="B730" s="5" t="s">
        <v>2</v>
      </c>
      <c r="C730" s="7" t="s">
        <v>9</v>
      </c>
      <c r="D730" s="26">
        <v>330</v>
      </c>
      <c r="E730" s="26"/>
      <c r="F730" s="26">
        <v>5496300</v>
      </c>
      <c r="G730" s="26">
        <v>2211135</v>
      </c>
      <c r="H730" s="26">
        <v>2285165</v>
      </c>
      <c r="I730" s="26">
        <f t="shared" si="1156"/>
        <v>4496300</v>
      </c>
      <c r="J730" s="56">
        <f t="shared" si="1157"/>
        <v>1000000</v>
      </c>
      <c r="K730" s="57">
        <f t="shared" si="1158"/>
        <v>0.81805942179284241</v>
      </c>
      <c r="L730" s="31">
        <v>8700000</v>
      </c>
      <c r="M730" s="31">
        <v>8700000</v>
      </c>
      <c r="N730" s="26">
        <v>1378700</v>
      </c>
      <c r="O730" s="26">
        <f t="shared" si="1210"/>
        <v>5875000</v>
      </c>
      <c r="P730" s="56">
        <f t="shared" si="1211"/>
        <v>2825000</v>
      </c>
      <c r="Q730" s="60">
        <f t="shared" si="1141"/>
        <v>0.67528735632183912</v>
      </c>
      <c r="R730" s="18"/>
      <c r="S730" s="12" t="s">
        <v>91</v>
      </c>
    </row>
    <row r="731" spans="1:19" ht="18.75" hidden="1" x14ac:dyDescent="0.25">
      <c r="A731" s="13" t="str">
        <f t="shared" si="1155"/>
        <v>b</v>
      </c>
      <c r="B731" s="5" t="s">
        <v>2</v>
      </c>
      <c r="C731" s="7" t="s">
        <v>10</v>
      </c>
      <c r="D731" s="26"/>
      <c r="E731" s="26"/>
      <c r="F731" s="26">
        <v>0</v>
      </c>
      <c r="G731" s="26"/>
      <c r="H731" s="26"/>
      <c r="I731" s="26">
        <f t="shared" si="1156"/>
        <v>0</v>
      </c>
      <c r="J731" s="26">
        <f t="shared" si="1157"/>
        <v>0</v>
      </c>
      <c r="K731" s="27" t="e">
        <f t="shared" si="1158"/>
        <v>#DIV/0!</v>
      </c>
      <c r="L731" s="31">
        <v>0</v>
      </c>
      <c r="M731" s="31">
        <v>0</v>
      </c>
      <c r="N731" s="26"/>
      <c r="O731" s="26">
        <f t="shared" si="1210"/>
        <v>0</v>
      </c>
      <c r="P731" s="26">
        <f t="shared" si="1211"/>
        <v>0</v>
      </c>
      <c r="Q731" s="29" t="e">
        <f t="shared" si="1141"/>
        <v>#DIV/0!</v>
      </c>
      <c r="R731" s="18"/>
      <c r="S731" s="12" t="s">
        <v>91</v>
      </c>
    </row>
    <row r="732" spans="1:19" ht="18.75" hidden="1" x14ac:dyDescent="0.25">
      <c r="A732" s="13" t="str">
        <f t="shared" si="1155"/>
        <v>b</v>
      </c>
      <c r="B732" s="5" t="s">
        <v>2</v>
      </c>
      <c r="C732" s="4" t="s">
        <v>11</v>
      </c>
      <c r="D732" s="25"/>
      <c r="E732" s="25"/>
      <c r="F732" s="25">
        <v>0</v>
      </c>
      <c r="G732" s="25"/>
      <c r="H732" s="25"/>
      <c r="I732" s="26">
        <f t="shared" si="1156"/>
        <v>0</v>
      </c>
      <c r="J732" s="26">
        <f t="shared" si="1157"/>
        <v>0</v>
      </c>
      <c r="K732" s="27" t="e">
        <f t="shared" si="1158"/>
        <v>#DIV/0!</v>
      </c>
      <c r="L732" s="25">
        <v>0</v>
      </c>
      <c r="M732" s="25">
        <v>0</v>
      </c>
      <c r="N732" s="25"/>
      <c r="O732" s="25">
        <f t="shared" si="1210"/>
        <v>0</v>
      </c>
      <c r="P732" s="25">
        <f t="shared" si="1211"/>
        <v>0</v>
      </c>
      <c r="Q732" s="28" t="e">
        <f t="shared" si="1141"/>
        <v>#DIV/0!</v>
      </c>
      <c r="R732" s="17"/>
      <c r="S732" s="12" t="s">
        <v>91</v>
      </c>
    </row>
    <row r="733" spans="1:19" ht="18.75" hidden="1" x14ac:dyDescent="0.25">
      <c r="A733" s="13" t="str">
        <f t="shared" si="1155"/>
        <v>b</v>
      </c>
      <c r="B733" s="5" t="s">
        <v>2</v>
      </c>
      <c r="C733" s="4" t="s">
        <v>12</v>
      </c>
      <c r="D733" s="25"/>
      <c r="E733" s="25"/>
      <c r="F733" s="25">
        <v>0</v>
      </c>
      <c r="G733" s="25"/>
      <c r="H733" s="25"/>
      <c r="I733" s="26">
        <f t="shared" si="1156"/>
        <v>0</v>
      </c>
      <c r="J733" s="26">
        <f t="shared" si="1157"/>
        <v>0</v>
      </c>
      <c r="K733" s="27" t="e">
        <f t="shared" si="1158"/>
        <v>#DIV/0!</v>
      </c>
      <c r="L733" s="25">
        <v>0</v>
      </c>
      <c r="M733" s="25">
        <v>0</v>
      </c>
      <c r="N733" s="25"/>
      <c r="O733" s="25">
        <f t="shared" si="1210"/>
        <v>0</v>
      </c>
      <c r="P733" s="25">
        <f t="shared" si="1211"/>
        <v>0</v>
      </c>
      <c r="Q733" s="28" t="e">
        <f t="shared" si="1141"/>
        <v>#DIV/0!</v>
      </c>
      <c r="R733" s="17"/>
      <c r="S733" s="12" t="s">
        <v>91</v>
      </c>
    </row>
    <row r="734" spans="1:19" ht="18.75" hidden="1" x14ac:dyDescent="0.25">
      <c r="A734" s="13" t="str">
        <f t="shared" si="1155"/>
        <v>b</v>
      </c>
      <c r="B734" s="5" t="s">
        <v>2</v>
      </c>
      <c r="C734" s="4" t="s">
        <v>13</v>
      </c>
      <c r="D734" s="25"/>
      <c r="E734" s="25"/>
      <c r="F734" s="25">
        <v>0</v>
      </c>
      <c r="G734" s="25"/>
      <c r="H734" s="25"/>
      <c r="I734" s="26">
        <f t="shared" si="1156"/>
        <v>0</v>
      </c>
      <c r="J734" s="26">
        <f t="shared" si="1157"/>
        <v>0</v>
      </c>
      <c r="K734" s="27" t="e">
        <f t="shared" si="1158"/>
        <v>#DIV/0!</v>
      </c>
      <c r="L734" s="25">
        <v>0</v>
      </c>
      <c r="M734" s="25">
        <v>0</v>
      </c>
      <c r="N734" s="25"/>
      <c r="O734" s="25">
        <f t="shared" si="1210"/>
        <v>0</v>
      </c>
      <c r="P734" s="25">
        <f t="shared" si="1211"/>
        <v>0</v>
      </c>
      <c r="Q734" s="28" t="e">
        <f t="shared" si="1141"/>
        <v>#DIV/0!</v>
      </c>
      <c r="R734" s="17"/>
      <c r="S734" s="12" t="s">
        <v>91</v>
      </c>
    </row>
    <row r="735" spans="1:19" ht="72" x14ac:dyDescent="0.25">
      <c r="A735" s="13" t="str">
        <f t="shared" si="1155"/>
        <v>a</v>
      </c>
      <c r="B735" s="19" t="s">
        <v>163</v>
      </c>
      <c r="C735" s="20" t="s">
        <v>64</v>
      </c>
      <c r="D735" s="37">
        <f t="shared" ref="D735:F735" si="1212">D736+D744+D745+D746</f>
        <v>28000</v>
      </c>
      <c r="E735" s="37">
        <f t="shared" ref="E735" si="1213">E736+E744+E745+E746</f>
        <v>6550</v>
      </c>
      <c r="F735" s="37">
        <f t="shared" si="1212"/>
        <v>800000</v>
      </c>
      <c r="G735" s="37">
        <f t="shared" ref="G735:H735" si="1214">G736+G744+G745+G746</f>
        <v>498902</v>
      </c>
      <c r="H735" s="37">
        <f t="shared" si="1214"/>
        <v>193230</v>
      </c>
      <c r="I735" s="37">
        <f t="shared" si="1156"/>
        <v>692132</v>
      </c>
      <c r="J735" s="44">
        <f t="shared" si="1157"/>
        <v>107868</v>
      </c>
      <c r="K735" s="45">
        <f t="shared" si="1158"/>
        <v>0.86516499999999996</v>
      </c>
      <c r="L735" s="40">
        <f t="shared" ref="L735:M735" si="1215">L736+L744+L745+L746</f>
        <v>1100000</v>
      </c>
      <c r="M735" s="40">
        <f t="shared" si="1215"/>
        <v>1100000</v>
      </c>
      <c r="N735" s="37">
        <f t="shared" ref="N735" si="1216">N736+N744+N745+N746</f>
        <v>373318</v>
      </c>
      <c r="O735" s="37">
        <f t="shared" ref="O735" si="1217">O736+O744+O745+O746</f>
        <v>1065450</v>
      </c>
      <c r="P735" s="44">
        <f t="shared" ref="P735" si="1218">P736+P744+P745+P746</f>
        <v>34550</v>
      </c>
      <c r="Q735" s="46">
        <f t="shared" si="1141"/>
        <v>0.96859090909090906</v>
      </c>
      <c r="R735" s="18"/>
      <c r="S735" s="12" t="s">
        <v>90</v>
      </c>
    </row>
    <row r="736" spans="1:19" ht="18.75" x14ac:dyDescent="0.25">
      <c r="A736" s="13" t="str">
        <f t="shared" si="1155"/>
        <v>a</v>
      </c>
      <c r="B736" s="3" t="s">
        <v>2</v>
      </c>
      <c r="C736" s="4" t="s">
        <v>3</v>
      </c>
      <c r="D736" s="41">
        <f t="shared" ref="D736:H736" si="1219">D737+D738+D739+D740+D741+D742+D743</f>
        <v>28000</v>
      </c>
      <c r="E736" s="41">
        <f t="shared" ref="E736" si="1220">E737+E738+E739+E740+E741+E742+E743</f>
        <v>6550</v>
      </c>
      <c r="F736" s="41">
        <f t="shared" si="1219"/>
        <v>800000</v>
      </c>
      <c r="G736" s="41">
        <f t="shared" si="1219"/>
        <v>498902</v>
      </c>
      <c r="H736" s="41">
        <f t="shared" si="1219"/>
        <v>193230</v>
      </c>
      <c r="I736" s="37">
        <f t="shared" si="1156"/>
        <v>692132</v>
      </c>
      <c r="J736" s="44">
        <f t="shared" si="1157"/>
        <v>107868</v>
      </c>
      <c r="K736" s="45">
        <f t="shared" si="1158"/>
        <v>0.86516499999999996</v>
      </c>
      <c r="L736" s="41">
        <f t="shared" ref="L736:M736" si="1221">L737+L738+L739+L740+L741+L742+L743</f>
        <v>1100000</v>
      </c>
      <c r="M736" s="41">
        <f t="shared" si="1221"/>
        <v>1100000</v>
      </c>
      <c r="N736" s="41">
        <f t="shared" ref="N736:P736" si="1222">N737+N738+N739+N740+N741+N742+N743</f>
        <v>373318</v>
      </c>
      <c r="O736" s="41">
        <f t="shared" si="1222"/>
        <v>1065450</v>
      </c>
      <c r="P736" s="47">
        <f t="shared" si="1222"/>
        <v>34550</v>
      </c>
      <c r="Q736" s="48">
        <f t="shared" si="1141"/>
        <v>0.96859090909090906</v>
      </c>
      <c r="R736" s="17"/>
      <c r="S736" s="12" t="s">
        <v>90</v>
      </c>
    </row>
    <row r="737" spans="1:19" ht="18.75" hidden="1" x14ac:dyDescent="0.25">
      <c r="A737" s="13" t="str">
        <f t="shared" si="1155"/>
        <v>b</v>
      </c>
      <c r="B737" s="5" t="s">
        <v>2</v>
      </c>
      <c r="C737" s="6" t="s">
        <v>4</v>
      </c>
      <c r="D737" s="26"/>
      <c r="E737" s="26"/>
      <c r="F737" s="26">
        <v>0</v>
      </c>
      <c r="G737" s="26"/>
      <c r="H737" s="26"/>
      <c r="I737" s="26">
        <f t="shared" si="1156"/>
        <v>0</v>
      </c>
      <c r="J737" s="26">
        <f t="shared" si="1157"/>
        <v>0</v>
      </c>
      <c r="K737" s="27" t="e">
        <f t="shared" si="1158"/>
        <v>#DIV/0!</v>
      </c>
      <c r="L737" s="31">
        <v>0</v>
      </c>
      <c r="M737" s="31">
        <v>0</v>
      </c>
      <c r="N737" s="26"/>
      <c r="O737" s="26">
        <f t="shared" ref="O737:O746" si="1223">I737+N737</f>
        <v>0</v>
      </c>
      <c r="P737" s="26">
        <f t="shared" ref="P737:P746" si="1224">M737-O737</f>
        <v>0</v>
      </c>
      <c r="Q737" s="29" t="e">
        <f t="shared" si="1141"/>
        <v>#DIV/0!</v>
      </c>
      <c r="R737" s="18"/>
      <c r="S737" s="12" t="s">
        <v>90</v>
      </c>
    </row>
    <row r="738" spans="1:19" ht="18.75" x14ac:dyDescent="0.25">
      <c r="A738" s="13" t="str">
        <f t="shared" si="1155"/>
        <v>a</v>
      </c>
      <c r="B738" s="5" t="s">
        <v>2</v>
      </c>
      <c r="C738" s="6" t="s">
        <v>5</v>
      </c>
      <c r="D738" s="37">
        <v>28000</v>
      </c>
      <c r="E738" s="37">
        <v>6550</v>
      </c>
      <c r="F738" s="37">
        <v>800000</v>
      </c>
      <c r="G738" s="37">
        <v>498902</v>
      </c>
      <c r="H738" s="37">
        <v>193230</v>
      </c>
      <c r="I738" s="37">
        <f t="shared" si="1156"/>
        <v>692132</v>
      </c>
      <c r="J738" s="44">
        <f t="shared" si="1157"/>
        <v>107868</v>
      </c>
      <c r="K738" s="45">
        <f t="shared" si="1158"/>
        <v>0.86516499999999996</v>
      </c>
      <c r="L738" s="42">
        <v>1100000</v>
      </c>
      <c r="M738" s="42">
        <v>1100000</v>
      </c>
      <c r="N738" s="37">
        <f>407868-28000-6550</f>
        <v>373318</v>
      </c>
      <c r="O738" s="37">
        <f t="shared" si="1223"/>
        <v>1065450</v>
      </c>
      <c r="P738" s="44">
        <f t="shared" si="1224"/>
        <v>34550</v>
      </c>
      <c r="Q738" s="46">
        <f t="shared" si="1141"/>
        <v>0.96859090909090906</v>
      </c>
      <c r="R738" s="18"/>
      <c r="S738" s="12" t="s">
        <v>90</v>
      </c>
    </row>
    <row r="739" spans="1:19" ht="18.75" hidden="1" x14ac:dyDescent="0.25">
      <c r="A739" s="13" t="str">
        <f t="shared" si="1155"/>
        <v>b</v>
      </c>
      <c r="B739" s="5" t="s">
        <v>2</v>
      </c>
      <c r="C739" s="6" t="s">
        <v>6</v>
      </c>
      <c r="D739" s="26"/>
      <c r="E739" s="26"/>
      <c r="F739" s="26">
        <v>0</v>
      </c>
      <c r="G739" s="26"/>
      <c r="H739" s="26"/>
      <c r="I739" s="26">
        <f t="shared" si="1156"/>
        <v>0</v>
      </c>
      <c r="J739" s="26">
        <f t="shared" si="1157"/>
        <v>0</v>
      </c>
      <c r="K739" s="27" t="e">
        <f t="shared" si="1158"/>
        <v>#DIV/0!</v>
      </c>
      <c r="L739" s="31">
        <v>0</v>
      </c>
      <c r="M739" s="31">
        <v>0</v>
      </c>
      <c r="N739" s="26"/>
      <c r="O739" s="26">
        <f t="shared" si="1223"/>
        <v>0</v>
      </c>
      <c r="P739" s="26">
        <f t="shared" si="1224"/>
        <v>0</v>
      </c>
      <c r="Q739" s="29" t="e">
        <f t="shared" si="1141"/>
        <v>#DIV/0!</v>
      </c>
      <c r="R739" s="18"/>
      <c r="S739" s="12" t="s">
        <v>90</v>
      </c>
    </row>
    <row r="740" spans="1:19" ht="18.75" hidden="1" x14ac:dyDescent="0.25">
      <c r="A740" s="13" t="str">
        <f t="shared" si="1155"/>
        <v>b</v>
      </c>
      <c r="B740" s="5" t="s">
        <v>2</v>
      </c>
      <c r="C740" s="7" t="s">
        <v>7</v>
      </c>
      <c r="D740" s="26"/>
      <c r="E740" s="26"/>
      <c r="F740" s="26">
        <v>0</v>
      </c>
      <c r="G740" s="26"/>
      <c r="H740" s="26"/>
      <c r="I740" s="26">
        <f t="shared" si="1156"/>
        <v>0</v>
      </c>
      <c r="J740" s="26">
        <f t="shared" si="1157"/>
        <v>0</v>
      </c>
      <c r="K740" s="27" t="e">
        <f t="shared" si="1158"/>
        <v>#DIV/0!</v>
      </c>
      <c r="L740" s="31">
        <v>0</v>
      </c>
      <c r="M740" s="31">
        <v>0</v>
      </c>
      <c r="N740" s="26"/>
      <c r="O740" s="26">
        <f t="shared" si="1223"/>
        <v>0</v>
      </c>
      <c r="P740" s="26">
        <f t="shared" si="1224"/>
        <v>0</v>
      </c>
      <c r="Q740" s="29" t="e">
        <f t="shared" si="1141"/>
        <v>#DIV/0!</v>
      </c>
      <c r="R740" s="18"/>
      <c r="S740" s="12" t="s">
        <v>90</v>
      </c>
    </row>
    <row r="741" spans="1:19" ht="18.75" hidden="1" x14ac:dyDescent="0.25">
      <c r="A741" s="13" t="str">
        <f t="shared" si="1155"/>
        <v>b</v>
      </c>
      <c r="B741" s="5" t="s">
        <v>2</v>
      </c>
      <c r="C741" s="7" t="s">
        <v>8</v>
      </c>
      <c r="D741" s="26"/>
      <c r="E741" s="26"/>
      <c r="F741" s="26">
        <v>0</v>
      </c>
      <c r="G741" s="26"/>
      <c r="H741" s="26"/>
      <c r="I741" s="26">
        <f t="shared" si="1156"/>
        <v>0</v>
      </c>
      <c r="J741" s="26">
        <f t="shared" si="1157"/>
        <v>0</v>
      </c>
      <c r="K741" s="27" t="e">
        <f t="shared" si="1158"/>
        <v>#DIV/0!</v>
      </c>
      <c r="L741" s="31">
        <v>0</v>
      </c>
      <c r="M741" s="31">
        <v>0</v>
      </c>
      <c r="N741" s="26"/>
      <c r="O741" s="26">
        <f t="shared" si="1223"/>
        <v>0</v>
      </c>
      <c r="P741" s="26">
        <f t="shared" si="1224"/>
        <v>0</v>
      </c>
      <c r="Q741" s="29" t="e">
        <f t="shared" si="1141"/>
        <v>#DIV/0!</v>
      </c>
      <c r="R741" s="18"/>
      <c r="S741" s="12" t="s">
        <v>90</v>
      </c>
    </row>
    <row r="742" spans="1:19" ht="18.75" hidden="1" x14ac:dyDescent="0.25">
      <c r="A742" s="13" t="str">
        <f t="shared" si="1155"/>
        <v>b</v>
      </c>
      <c r="B742" s="5" t="s">
        <v>2</v>
      </c>
      <c r="C742" s="7" t="s">
        <v>9</v>
      </c>
      <c r="D742" s="26"/>
      <c r="E742" s="26"/>
      <c r="F742" s="26">
        <v>0</v>
      </c>
      <c r="G742" s="26"/>
      <c r="H742" s="26"/>
      <c r="I742" s="26">
        <f t="shared" si="1156"/>
        <v>0</v>
      </c>
      <c r="J742" s="26">
        <f t="shared" si="1157"/>
        <v>0</v>
      </c>
      <c r="K742" s="27" t="e">
        <f t="shared" si="1158"/>
        <v>#DIV/0!</v>
      </c>
      <c r="L742" s="31">
        <v>0</v>
      </c>
      <c r="M742" s="31">
        <v>0</v>
      </c>
      <c r="N742" s="26"/>
      <c r="O742" s="26">
        <f t="shared" si="1223"/>
        <v>0</v>
      </c>
      <c r="P742" s="26">
        <f t="shared" si="1224"/>
        <v>0</v>
      </c>
      <c r="Q742" s="29" t="e">
        <f t="shared" si="1141"/>
        <v>#DIV/0!</v>
      </c>
      <c r="R742" s="18"/>
      <c r="S742" s="12" t="s">
        <v>90</v>
      </c>
    </row>
    <row r="743" spans="1:19" ht="18.75" hidden="1" x14ac:dyDescent="0.25">
      <c r="A743" s="13" t="str">
        <f t="shared" si="1155"/>
        <v>b</v>
      </c>
      <c r="B743" s="5" t="s">
        <v>2</v>
      </c>
      <c r="C743" s="7" t="s">
        <v>10</v>
      </c>
      <c r="D743" s="26"/>
      <c r="E743" s="26"/>
      <c r="F743" s="26">
        <v>0</v>
      </c>
      <c r="G743" s="26"/>
      <c r="H743" s="26"/>
      <c r="I743" s="26">
        <f t="shared" si="1156"/>
        <v>0</v>
      </c>
      <c r="J743" s="26">
        <f t="shared" si="1157"/>
        <v>0</v>
      </c>
      <c r="K743" s="27" t="e">
        <f t="shared" si="1158"/>
        <v>#DIV/0!</v>
      </c>
      <c r="L743" s="31">
        <v>0</v>
      </c>
      <c r="M743" s="31">
        <v>0</v>
      </c>
      <c r="N743" s="26"/>
      <c r="O743" s="26">
        <f t="shared" si="1223"/>
        <v>0</v>
      </c>
      <c r="P743" s="26">
        <f t="shared" si="1224"/>
        <v>0</v>
      </c>
      <c r="Q743" s="29" t="e">
        <f t="shared" si="1141"/>
        <v>#DIV/0!</v>
      </c>
      <c r="R743" s="18"/>
      <c r="S743" s="12" t="s">
        <v>90</v>
      </c>
    </row>
    <row r="744" spans="1:19" ht="18.75" hidden="1" x14ac:dyDescent="0.25">
      <c r="A744" s="13" t="str">
        <f t="shared" si="1155"/>
        <v>b</v>
      </c>
      <c r="B744" s="5" t="s">
        <v>2</v>
      </c>
      <c r="C744" s="4" t="s">
        <v>11</v>
      </c>
      <c r="D744" s="25"/>
      <c r="E744" s="25"/>
      <c r="F744" s="25">
        <v>0</v>
      </c>
      <c r="G744" s="25"/>
      <c r="H744" s="25"/>
      <c r="I744" s="26">
        <f t="shared" si="1156"/>
        <v>0</v>
      </c>
      <c r="J744" s="26">
        <f t="shared" si="1157"/>
        <v>0</v>
      </c>
      <c r="K744" s="27" t="e">
        <f t="shared" si="1158"/>
        <v>#DIV/0!</v>
      </c>
      <c r="L744" s="25">
        <v>0</v>
      </c>
      <c r="M744" s="25">
        <v>0</v>
      </c>
      <c r="N744" s="25"/>
      <c r="O744" s="25">
        <f t="shared" si="1223"/>
        <v>0</v>
      </c>
      <c r="P744" s="25">
        <f t="shared" si="1224"/>
        <v>0</v>
      </c>
      <c r="Q744" s="28" t="e">
        <f t="shared" si="1141"/>
        <v>#DIV/0!</v>
      </c>
      <c r="R744" s="17"/>
      <c r="S744" s="12" t="s">
        <v>90</v>
      </c>
    </row>
    <row r="745" spans="1:19" ht="18.75" hidden="1" x14ac:dyDescent="0.25">
      <c r="A745" s="13" t="str">
        <f t="shared" si="1155"/>
        <v>b</v>
      </c>
      <c r="B745" s="5" t="s">
        <v>2</v>
      </c>
      <c r="C745" s="4" t="s">
        <v>12</v>
      </c>
      <c r="D745" s="25"/>
      <c r="E745" s="25"/>
      <c r="F745" s="25">
        <v>0</v>
      </c>
      <c r="G745" s="25"/>
      <c r="H745" s="25"/>
      <c r="I745" s="26">
        <f t="shared" si="1156"/>
        <v>0</v>
      </c>
      <c r="J745" s="26">
        <f t="shared" si="1157"/>
        <v>0</v>
      </c>
      <c r="K745" s="27" t="e">
        <f t="shared" si="1158"/>
        <v>#DIV/0!</v>
      </c>
      <c r="L745" s="25">
        <v>0</v>
      </c>
      <c r="M745" s="25">
        <v>0</v>
      </c>
      <c r="N745" s="25"/>
      <c r="O745" s="25">
        <f t="shared" si="1223"/>
        <v>0</v>
      </c>
      <c r="P745" s="25">
        <f t="shared" si="1224"/>
        <v>0</v>
      </c>
      <c r="Q745" s="28" t="e">
        <f t="shared" si="1141"/>
        <v>#DIV/0!</v>
      </c>
      <c r="R745" s="17"/>
      <c r="S745" s="12" t="s">
        <v>90</v>
      </c>
    </row>
    <row r="746" spans="1:19" ht="18.75" hidden="1" x14ac:dyDescent="0.25">
      <c r="A746" s="13" t="str">
        <f t="shared" si="1155"/>
        <v>b</v>
      </c>
      <c r="B746" s="5" t="s">
        <v>2</v>
      </c>
      <c r="C746" s="4" t="s">
        <v>13</v>
      </c>
      <c r="D746" s="25"/>
      <c r="E746" s="25"/>
      <c r="F746" s="25">
        <v>0</v>
      </c>
      <c r="G746" s="25"/>
      <c r="H746" s="25"/>
      <c r="I746" s="26">
        <f t="shared" si="1156"/>
        <v>0</v>
      </c>
      <c r="J746" s="26">
        <f t="shared" si="1157"/>
        <v>0</v>
      </c>
      <c r="K746" s="27" t="e">
        <f t="shared" si="1158"/>
        <v>#DIV/0!</v>
      </c>
      <c r="L746" s="25">
        <v>0</v>
      </c>
      <c r="M746" s="25">
        <v>0</v>
      </c>
      <c r="N746" s="25"/>
      <c r="O746" s="25">
        <f t="shared" si="1223"/>
        <v>0</v>
      </c>
      <c r="P746" s="25">
        <f t="shared" si="1224"/>
        <v>0</v>
      </c>
      <c r="Q746" s="28" t="e">
        <f t="shared" si="1141"/>
        <v>#DIV/0!</v>
      </c>
      <c r="R746" s="17"/>
      <c r="S746" s="12" t="s">
        <v>90</v>
      </c>
    </row>
    <row r="747" spans="1:19" ht="54" x14ac:dyDescent="0.25">
      <c r="A747" s="13" t="str">
        <f t="shared" si="1155"/>
        <v>a</v>
      </c>
      <c r="B747" s="19" t="s">
        <v>165</v>
      </c>
      <c r="C747" s="20" t="s">
        <v>65</v>
      </c>
      <c r="D747" s="26">
        <f t="shared" ref="D747:H747" si="1225">D748+D756+D757+D758</f>
        <v>1050600</v>
      </c>
      <c r="E747" s="26">
        <f t="shared" ref="E747" si="1226">E748+E756+E757+E758</f>
        <v>91792.639999999999</v>
      </c>
      <c r="F747" s="26">
        <f t="shared" si="1225"/>
        <v>144937600</v>
      </c>
      <c r="G747" s="26">
        <f t="shared" si="1225"/>
        <v>87164446</v>
      </c>
      <c r="H747" s="26">
        <f t="shared" si="1225"/>
        <v>51427262</v>
      </c>
      <c r="I747" s="26">
        <f t="shared" si="1156"/>
        <v>138591708</v>
      </c>
      <c r="J747" s="56">
        <f t="shared" si="1157"/>
        <v>6345892</v>
      </c>
      <c r="K747" s="57">
        <f t="shared" si="1158"/>
        <v>0.95621638553418853</v>
      </c>
      <c r="L747" s="26">
        <f t="shared" ref="L747:N747" si="1227">L748+L756+L757+L758</f>
        <v>200365000</v>
      </c>
      <c r="M747" s="26">
        <f t="shared" si="1227"/>
        <v>200442000</v>
      </c>
      <c r="N747" s="26">
        <f t="shared" si="1227"/>
        <v>49543526</v>
      </c>
      <c r="O747" s="26">
        <f t="shared" ref="O747" si="1228">O748+O756+O757+O758</f>
        <v>188135234</v>
      </c>
      <c r="P747" s="56">
        <f t="shared" ref="P747" si="1229">P748+P756+P757+P758</f>
        <v>12306766</v>
      </c>
      <c r="Q747" s="60">
        <f t="shared" si="1141"/>
        <v>0.93860185988964384</v>
      </c>
      <c r="R747" s="18"/>
    </row>
    <row r="748" spans="1:19" ht="18.75" x14ac:dyDescent="0.25">
      <c r="A748" s="13" t="str">
        <f t="shared" si="1155"/>
        <v>a</v>
      </c>
      <c r="B748" s="3" t="s">
        <v>2</v>
      </c>
      <c r="C748" s="4" t="s">
        <v>3</v>
      </c>
      <c r="D748" s="25">
        <f t="shared" ref="D748:E748" si="1230">D749+D750+D751+D752+D753+D754+D755</f>
        <v>1050600</v>
      </c>
      <c r="E748" s="25">
        <f t="shared" si="1230"/>
        <v>91792.639999999999</v>
      </c>
      <c r="F748" s="25">
        <f t="shared" ref="F748" si="1231">F749+F750+F751+F752+F753+F754+F755</f>
        <v>144804600</v>
      </c>
      <c r="G748" s="25">
        <f t="shared" ref="G748:H748" si="1232">G749+G750+G751+G752+G753+G754+G755</f>
        <v>87132436</v>
      </c>
      <c r="H748" s="25">
        <f t="shared" si="1232"/>
        <v>51382262</v>
      </c>
      <c r="I748" s="26">
        <f t="shared" si="1156"/>
        <v>138514698</v>
      </c>
      <c r="J748" s="56">
        <f t="shared" si="1157"/>
        <v>6289902</v>
      </c>
      <c r="K748" s="57">
        <f t="shared" si="1158"/>
        <v>0.95656283018633381</v>
      </c>
      <c r="L748" s="25">
        <f t="shared" ref="L748:N748" si="1233">L749+L750+L751+L752+L753+L754+L755</f>
        <v>200232000</v>
      </c>
      <c r="M748" s="25">
        <f t="shared" si="1233"/>
        <v>200309000</v>
      </c>
      <c r="N748" s="25">
        <f t="shared" si="1233"/>
        <v>49488526</v>
      </c>
      <c r="O748" s="25">
        <f t="shared" ref="O748:P748" si="1234">O749+O750+O751+O752+O753+O754+O755</f>
        <v>188003224</v>
      </c>
      <c r="P748" s="58">
        <f t="shared" si="1234"/>
        <v>12305776</v>
      </c>
      <c r="Q748" s="59">
        <f t="shared" si="1141"/>
        <v>0.9385660354751908</v>
      </c>
      <c r="R748" s="17"/>
    </row>
    <row r="749" spans="1:19" ht="18.75" hidden="1" x14ac:dyDescent="0.25">
      <c r="A749" s="13" t="str">
        <f t="shared" si="1155"/>
        <v>b</v>
      </c>
      <c r="B749" s="5" t="s">
        <v>2</v>
      </c>
      <c r="C749" s="6" t="s">
        <v>4</v>
      </c>
      <c r="D749" s="26">
        <f t="shared" ref="D749:H758" si="1235">D761+D773+D785+D797+D809+D821+D833+D869+D881+D893+D905</f>
        <v>0</v>
      </c>
      <c r="E749" s="26">
        <f t="shared" ref="E749" si="1236">E761+E773+E785+E797+E809+E821+E833+E869+E881+E893+E905</f>
        <v>0</v>
      </c>
      <c r="F749" s="26">
        <f t="shared" si="1235"/>
        <v>0</v>
      </c>
      <c r="G749" s="26">
        <f t="shared" si="1235"/>
        <v>0</v>
      </c>
      <c r="H749" s="26">
        <f t="shared" si="1235"/>
        <v>0</v>
      </c>
      <c r="I749" s="26">
        <f t="shared" si="1156"/>
        <v>0</v>
      </c>
      <c r="J749" s="26">
        <f t="shared" si="1157"/>
        <v>0</v>
      </c>
      <c r="K749" s="27" t="e">
        <f t="shared" si="1158"/>
        <v>#DIV/0!</v>
      </c>
      <c r="L749" s="26">
        <f t="shared" ref="L749:L758" si="1237">L761+L773+L785+L797+L809+L821+L833+L869+L881+L893+L905</f>
        <v>0</v>
      </c>
      <c r="M749" s="26">
        <f t="shared" ref="M749:N749" si="1238">M761+M773+M785+M797+M809+M821+M833+M869+M881+M893+M905</f>
        <v>0</v>
      </c>
      <c r="N749" s="26">
        <f t="shared" si="1238"/>
        <v>0</v>
      </c>
      <c r="O749" s="26">
        <f t="shared" ref="O749:P749" si="1239">O761+O773+O785+O797+O809+O821+O833+O869+O881+O893+O905</f>
        <v>0</v>
      </c>
      <c r="P749" s="26">
        <f t="shared" si="1239"/>
        <v>0</v>
      </c>
      <c r="Q749" s="29" t="e">
        <f t="shared" si="1141"/>
        <v>#DIV/0!</v>
      </c>
      <c r="R749" s="18"/>
    </row>
    <row r="750" spans="1:19" ht="18.75" x14ac:dyDescent="0.25">
      <c r="A750" s="13" t="str">
        <f t="shared" si="1155"/>
        <v>a</v>
      </c>
      <c r="B750" s="5" t="s">
        <v>2</v>
      </c>
      <c r="C750" s="6" t="s">
        <v>5</v>
      </c>
      <c r="D750" s="26">
        <f t="shared" si="1235"/>
        <v>96864</v>
      </c>
      <c r="E750" s="26">
        <f t="shared" ref="E750" si="1240">E762+E774+E786+E798+E810+E822+E834+E870+E882+E894+E906</f>
        <v>11569.33</v>
      </c>
      <c r="F750" s="26">
        <f t="shared" si="1235"/>
        <v>28966400</v>
      </c>
      <c r="G750" s="26">
        <f t="shared" si="1235"/>
        <v>15374836</v>
      </c>
      <c r="H750" s="26">
        <f t="shared" si="1235"/>
        <v>10027580</v>
      </c>
      <c r="I750" s="26">
        <f t="shared" si="1156"/>
        <v>25402416</v>
      </c>
      <c r="J750" s="56">
        <f t="shared" si="1157"/>
        <v>3563984</v>
      </c>
      <c r="K750" s="57">
        <f t="shared" si="1158"/>
        <v>0.87696144498453377</v>
      </c>
      <c r="L750" s="26">
        <f t="shared" si="1237"/>
        <v>38668000</v>
      </c>
      <c r="M750" s="26">
        <f t="shared" ref="M750:N750" si="1241">M762+M774+M786+M798+M810+M822+M834+M870+M882+M894+M906</f>
        <v>39339750</v>
      </c>
      <c r="N750" s="26">
        <f t="shared" si="1241"/>
        <v>12418971</v>
      </c>
      <c r="O750" s="26">
        <f t="shared" ref="O750:P750" si="1242">O762+O774+O786+O798+O810+O822+O834+O870+O882+O894+O906</f>
        <v>37821387</v>
      </c>
      <c r="P750" s="56">
        <f t="shared" si="1242"/>
        <v>1518363</v>
      </c>
      <c r="Q750" s="60">
        <f t="shared" si="1141"/>
        <v>0.96140384725373196</v>
      </c>
      <c r="R750" s="18"/>
    </row>
    <row r="751" spans="1:19" ht="18.75" hidden="1" x14ac:dyDescent="0.25">
      <c r="A751" s="13" t="str">
        <f t="shared" si="1155"/>
        <v>b</v>
      </c>
      <c r="B751" s="5" t="s">
        <v>2</v>
      </c>
      <c r="C751" s="6" t="s">
        <v>6</v>
      </c>
      <c r="D751" s="26">
        <f t="shared" si="1235"/>
        <v>0</v>
      </c>
      <c r="E751" s="26">
        <f t="shared" ref="E751" si="1243">E763+E775+E787+E799+E811+E823+E835+E871+E883+E895+E907</f>
        <v>0</v>
      </c>
      <c r="F751" s="26">
        <f t="shared" si="1235"/>
        <v>0</v>
      </c>
      <c r="G751" s="26">
        <f t="shared" si="1235"/>
        <v>0</v>
      </c>
      <c r="H751" s="26">
        <f t="shared" si="1235"/>
        <v>0</v>
      </c>
      <c r="I751" s="26">
        <f t="shared" si="1156"/>
        <v>0</v>
      </c>
      <c r="J751" s="26">
        <f t="shared" si="1157"/>
        <v>0</v>
      </c>
      <c r="K751" s="27" t="e">
        <f t="shared" si="1158"/>
        <v>#DIV/0!</v>
      </c>
      <c r="L751" s="26">
        <f t="shared" si="1237"/>
        <v>0</v>
      </c>
      <c r="M751" s="26">
        <f t="shared" ref="M751:N751" si="1244">M763+M775+M787+M799+M811+M823+M835+M871+M883+M895+M907</f>
        <v>0</v>
      </c>
      <c r="N751" s="26">
        <f t="shared" si="1244"/>
        <v>0</v>
      </c>
      <c r="O751" s="26">
        <f t="shared" ref="O751:P751" si="1245">O763+O775+O787+O799+O811+O823+O835+O871+O883+O895+O907</f>
        <v>0</v>
      </c>
      <c r="P751" s="26">
        <f t="shared" si="1245"/>
        <v>0</v>
      </c>
      <c r="Q751" s="29" t="e">
        <f t="shared" si="1141"/>
        <v>#DIV/0!</v>
      </c>
      <c r="R751" s="18"/>
    </row>
    <row r="752" spans="1:19" ht="18.75" hidden="1" x14ac:dyDescent="0.25">
      <c r="A752" s="13" t="str">
        <f t="shared" si="1155"/>
        <v>b</v>
      </c>
      <c r="B752" s="5" t="s">
        <v>2</v>
      </c>
      <c r="C752" s="7" t="s">
        <v>7</v>
      </c>
      <c r="D752" s="26">
        <f t="shared" si="1235"/>
        <v>0</v>
      </c>
      <c r="E752" s="26">
        <f t="shared" ref="E752" si="1246">E764+E776+E788+E800+E812+E824+E836+E872+E884+E896+E908</f>
        <v>0</v>
      </c>
      <c r="F752" s="26">
        <f t="shared" si="1235"/>
        <v>0</v>
      </c>
      <c r="G752" s="26">
        <f t="shared" si="1235"/>
        <v>0</v>
      </c>
      <c r="H752" s="26">
        <f t="shared" si="1235"/>
        <v>0</v>
      </c>
      <c r="I752" s="26">
        <f t="shared" si="1156"/>
        <v>0</v>
      </c>
      <c r="J752" s="26">
        <f t="shared" si="1157"/>
        <v>0</v>
      </c>
      <c r="K752" s="27" t="e">
        <f t="shared" si="1158"/>
        <v>#DIV/0!</v>
      </c>
      <c r="L752" s="26">
        <f t="shared" si="1237"/>
        <v>0</v>
      </c>
      <c r="M752" s="26">
        <f t="shared" ref="M752:N752" si="1247">M764+M776+M788+M800+M812+M824+M836+M872+M884+M896+M908</f>
        <v>0</v>
      </c>
      <c r="N752" s="26">
        <f t="shared" si="1247"/>
        <v>0</v>
      </c>
      <c r="O752" s="26">
        <f t="shared" ref="O752:P752" si="1248">O764+O776+O788+O800+O812+O824+O836+O872+O884+O896+O908</f>
        <v>0</v>
      </c>
      <c r="P752" s="26">
        <f t="shared" si="1248"/>
        <v>0</v>
      </c>
      <c r="Q752" s="29" t="e">
        <f t="shared" si="1141"/>
        <v>#DIV/0!</v>
      </c>
      <c r="R752" s="18"/>
    </row>
    <row r="753" spans="1:19" ht="18.75" hidden="1" x14ac:dyDescent="0.25">
      <c r="A753" s="13" t="str">
        <f t="shared" si="1155"/>
        <v>b</v>
      </c>
      <c r="B753" s="5" t="s">
        <v>2</v>
      </c>
      <c r="C753" s="7" t="s">
        <v>8</v>
      </c>
      <c r="D753" s="26">
        <f t="shared" si="1235"/>
        <v>0</v>
      </c>
      <c r="E753" s="26">
        <f t="shared" ref="E753" si="1249">E765+E777+E789+E801+E813+E825+E837+E873+E885+E897+E909</f>
        <v>0</v>
      </c>
      <c r="F753" s="26">
        <f t="shared" si="1235"/>
        <v>0</v>
      </c>
      <c r="G753" s="26">
        <f t="shared" si="1235"/>
        <v>0</v>
      </c>
      <c r="H753" s="26">
        <f t="shared" si="1235"/>
        <v>0</v>
      </c>
      <c r="I753" s="26">
        <f t="shared" si="1156"/>
        <v>0</v>
      </c>
      <c r="J753" s="26">
        <f t="shared" si="1157"/>
        <v>0</v>
      </c>
      <c r="K753" s="27" t="e">
        <f t="shared" si="1158"/>
        <v>#DIV/0!</v>
      </c>
      <c r="L753" s="26">
        <f t="shared" si="1237"/>
        <v>0</v>
      </c>
      <c r="M753" s="26">
        <f t="shared" ref="M753:N753" si="1250">M765+M777+M789+M801+M813+M825+M837+M873+M885+M897+M909</f>
        <v>0</v>
      </c>
      <c r="N753" s="26">
        <f t="shared" si="1250"/>
        <v>0</v>
      </c>
      <c r="O753" s="26">
        <f t="shared" ref="O753:P753" si="1251">O765+O777+O789+O801+O813+O825+O837+O873+O885+O897+O909</f>
        <v>0</v>
      </c>
      <c r="P753" s="26">
        <f t="shared" si="1251"/>
        <v>0</v>
      </c>
      <c r="Q753" s="29" t="e">
        <f t="shared" si="1141"/>
        <v>#DIV/0!</v>
      </c>
      <c r="R753" s="18"/>
    </row>
    <row r="754" spans="1:19" ht="18.75" x14ac:dyDescent="0.25">
      <c r="A754" s="13" t="str">
        <f t="shared" si="1155"/>
        <v>a</v>
      </c>
      <c r="B754" s="5" t="s">
        <v>2</v>
      </c>
      <c r="C754" s="7" t="s">
        <v>9</v>
      </c>
      <c r="D754" s="26">
        <f t="shared" si="1235"/>
        <v>953736</v>
      </c>
      <c r="E754" s="26">
        <f t="shared" ref="E754" si="1252">E766+E778+E790+E802+E814+E826+E838+E874+E886+E898+E910</f>
        <v>80223.31</v>
      </c>
      <c r="F754" s="26">
        <f t="shared" si="1235"/>
        <v>115097690</v>
      </c>
      <c r="G754" s="26">
        <f t="shared" si="1235"/>
        <v>71514263</v>
      </c>
      <c r="H754" s="26">
        <f t="shared" si="1235"/>
        <v>41073727</v>
      </c>
      <c r="I754" s="26">
        <f t="shared" si="1156"/>
        <v>112587990</v>
      </c>
      <c r="J754" s="56">
        <f t="shared" si="1157"/>
        <v>2509700</v>
      </c>
      <c r="K754" s="57">
        <f t="shared" si="1158"/>
        <v>0.97819504457474338</v>
      </c>
      <c r="L754" s="26">
        <f t="shared" si="1237"/>
        <v>160847000</v>
      </c>
      <c r="M754" s="26">
        <f t="shared" ref="M754:N754" si="1253">M766+M778+M790+M802+M814+M826+M838+M874+M886+M898+M910</f>
        <v>160051740</v>
      </c>
      <c r="N754" s="26">
        <f t="shared" si="1253"/>
        <v>36676337</v>
      </c>
      <c r="O754" s="26">
        <f t="shared" ref="O754:P754" si="1254">O766+O778+O790+O802+O814+O826+O838+O874+O886+O898+O910</f>
        <v>149264327</v>
      </c>
      <c r="P754" s="56">
        <f t="shared" si="1254"/>
        <v>10787413</v>
      </c>
      <c r="Q754" s="60">
        <f t="shared" si="1141"/>
        <v>0.9326004640749298</v>
      </c>
      <c r="R754" s="18"/>
    </row>
    <row r="755" spans="1:19" ht="18.75" x14ac:dyDescent="0.25">
      <c r="A755" s="13" t="str">
        <f t="shared" si="1155"/>
        <v>a</v>
      </c>
      <c r="B755" s="5" t="s">
        <v>2</v>
      </c>
      <c r="C755" s="7" t="s">
        <v>10</v>
      </c>
      <c r="D755" s="26">
        <f t="shared" si="1235"/>
        <v>0</v>
      </c>
      <c r="E755" s="26">
        <f t="shared" ref="E755" si="1255">E767+E779+E791+E803+E815+E827+E839+E875+E887+E899+E911</f>
        <v>0</v>
      </c>
      <c r="F755" s="26">
        <f t="shared" si="1235"/>
        <v>740510</v>
      </c>
      <c r="G755" s="26">
        <f t="shared" si="1235"/>
        <v>243337</v>
      </c>
      <c r="H755" s="26">
        <f t="shared" si="1235"/>
        <v>280955</v>
      </c>
      <c r="I755" s="26">
        <f t="shared" si="1156"/>
        <v>524292</v>
      </c>
      <c r="J755" s="56">
        <f t="shared" si="1157"/>
        <v>216218</v>
      </c>
      <c r="K755" s="57">
        <f t="shared" si="1158"/>
        <v>0.70801474659356389</v>
      </c>
      <c r="L755" s="26">
        <f t="shared" si="1237"/>
        <v>717000</v>
      </c>
      <c r="M755" s="26">
        <f t="shared" ref="M755:N755" si="1256">M767+M779+M791+M803+M815+M827+M839+M875+M887+M899+M911</f>
        <v>917510</v>
      </c>
      <c r="N755" s="26">
        <f t="shared" si="1256"/>
        <v>393218</v>
      </c>
      <c r="O755" s="26">
        <f t="shared" ref="O755:P755" si="1257">O767+O779+O791+O803+O815+O827+O839+O875+O887+O899+O911</f>
        <v>917510</v>
      </c>
      <c r="P755" s="56">
        <f t="shared" si="1257"/>
        <v>0</v>
      </c>
      <c r="Q755" s="60">
        <f t="shared" si="1141"/>
        <v>1</v>
      </c>
      <c r="R755" s="18"/>
    </row>
    <row r="756" spans="1:19" ht="18.75" x14ac:dyDescent="0.25">
      <c r="A756" s="13" t="str">
        <f t="shared" si="1155"/>
        <v>a</v>
      </c>
      <c r="B756" s="3" t="s">
        <v>2</v>
      </c>
      <c r="C756" s="4" t="s">
        <v>11</v>
      </c>
      <c r="D756" s="25">
        <f t="shared" si="1235"/>
        <v>0</v>
      </c>
      <c r="E756" s="25">
        <f t="shared" ref="E756" si="1258">E768+E780+E792+E804+E816+E828+E840+E876+E888+E900+E912</f>
        <v>0</v>
      </c>
      <c r="F756" s="25">
        <f t="shared" si="1235"/>
        <v>133000</v>
      </c>
      <c r="G756" s="25">
        <f t="shared" si="1235"/>
        <v>32010</v>
      </c>
      <c r="H756" s="25">
        <f t="shared" si="1235"/>
        <v>45000</v>
      </c>
      <c r="I756" s="26">
        <f t="shared" si="1156"/>
        <v>77010</v>
      </c>
      <c r="J756" s="56">
        <f t="shared" si="1157"/>
        <v>55990</v>
      </c>
      <c r="K756" s="57">
        <f t="shared" si="1158"/>
        <v>0.57902255639097744</v>
      </c>
      <c r="L756" s="25">
        <f t="shared" si="1237"/>
        <v>133000</v>
      </c>
      <c r="M756" s="25">
        <f t="shared" ref="M756:N756" si="1259">M768+M780+M792+M804+M816+M828+M840+M876+M888+M900+M912</f>
        <v>133000</v>
      </c>
      <c r="N756" s="25">
        <f t="shared" si="1259"/>
        <v>55000</v>
      </c>
      <c r="O756" s="25">
        <f t="shared" ref="O756:P756" si="1260">O768+O780+O792+O804+O816+O828+O840+O876+O888+O900+O912</f>
        <v>132010</v>
      </c>
      <c r="P756" s="58">
        <f t="shared" si="1260"/>
        <v>990</v>
      </c>
      <c r="Q756" s="59">
        <f t="shared" si="1141"/>
        <v>0.99255639097744364</v>
      </c>
      <c r="R756" s="17"/>
    </row>
    <row r="757" spans="1:19" ht="18.75" hidden="1" x14ac:dyDescent="0.25">
      <c r="A757" s="13" t="str">
        <f t="shared" si="1155"/>
        <v>b</v>
      </c>
      <c r="B757" s="3" t="s">
        <v>2</v>
      </c>
      <c r="C757" s="4" t="s">
        <v>12</v>
      </c>
      <c r="D757" s="25">
        <f t="shared" si="1235"/>
        <v>0</v>
      </c>
      <c r="E757" s="25">
        <f t="shared" ref="E757" si="1261">E769+E781+E793+E805+E817+E829+E841+E877+E889+E901+E913</f>
        <v>0</v>
      </c>
      <c r="F757" s="25">
        <f t="shared" si="1235"/>
        <v>0</v>
      </c>
      <c r="G757" s="25">
        <f t="shared" si="1235"/>
        <v>0</v>
      </c>
      <c r="H757" s="25">
        <f t="shared" si="1235"/>
        <v>0</v>
      </c>
      <c r="I757" s="26">
        <f t="shared" si="1156"/>
        <v>0</v>
      </c>
      <c r="J757" s="26">
        <f t="shared" si="1157"/>
        <v>0</v>
      </c>
      <c r="K757" s="27" t="e">
        <f t="shared" si="1158"/>
        <v>#DIV/0!</v>
      </c>
      <c r="L757" s="25">
        <f t="shared" si="1237"/>
        <v>0</v>
      </c>
      <c r="M757" s="25">
        <f t="shared" ref="M757:N757" si="1262">M769+M781+M793+M805+M817+M829+M841+M877+M889+M901+M913</f>
        <v>0</v>
      </c>
      <c r="N757" s="25">
        <f t="shared" si="1262"/>
        <v>0</v>
      </c>
      <c r="O757" s="25">
        <f t="shared" ref="O757:P757" si="1263">O769+O781+O793+O805+O817+O829+O841+O877+O889+O901+O913</f>
        <v>0</v>
      </c>
      <c r="P757" s="25">
        <f t="shared" si="1263"/>
        <v>0</v>
      </c>
      <c r="Q757" s="28" t="e">
        <f t="shared" si="1141"/>
        <v>#DIV/0!</v>
      </c>
      <c r="R757" s="17"/>
    </row>
    <row r="758" spans="1:19" ht="18.75" hidden="1" x14ac:dyDescent="0.25">
      <c r="A758" s="13" t="str">
        <f t="shared" si="1155"/>
        <v>b</v>
      </c>
      <c r="B758" s="3" t="s">
        <v>2</v>
      </c>
      <c r="C758" s="4" t="s">
        <v>13</v>
      </c>
      <c r="D758" s="25">
        <f t="shared" si="1235"/>
        <v>0</v>
      </c>
      <c r="E758" s="25">
        <f t="shared" ref="E758" si="1264">E770+E782+E794+E806+E818+E830+E842+E878+E890+E902+E914</f>
        <v>0</v>
      </c>
      <c r="F758" s="25">
        <f t="shared" si="1235"/>
        <v>0</v>
      </c>
      <c r="G758" s="25">
        <f t="shared" si="1235"/>
        <v>0</v>
      </c>
      <c r="H758" s="25">
        <f t="shared" si="1235"/>
        <v>0</v>
      </c>
      <c r="I758" s="26">
        <f t="shared" si="1156"/>
        <v>0</v>
      </c>
      <c r="J758" s="26">
        <f t="shared" si="1157"/>
        <v>0</v>
      </c>
      <c r="K758" s="27" t="e">
        <f t="shared" si="1158"/>
        <v>#DIV/0!</v>
      </c>
      <c r="L758" s="25">
        <f t="shared" si="1237"/>
        <v>0</v>
      </c>
      <c r="M758" s="25">
        <f t="shared" ref="M758:N758" si="1265">M770+M782+M794+M806+M818+M830+M842+M878+M890+M902+M914</f>
        <v>0</v>
      </c>
      <c r="N758" s="25">
        <f t="shared" si="1265"/>
        <v>0</v>
      </c>
      <c r="O758" s="25">
        <f t="shared" ref="O758:P758" si="1266">O770+O782+O794+O806+O818+O830+O842+O878+O890+O902+O914</f>
        <v>0</v>
      </c>
      <c r="P758" s="25">
        <f t="shared" si="1266"/>
        <v>0</v>
      </c>
      <c r="Q758" s="28" t="e">
        <f t="shared" si="1141"/>
        <v>#DIV/0!</v>
      </c>
      <c r="R758" s="17"/>
    </row>
    <row r="759" spans="1:19" ht="18.75" x14ac:dyDescent="0.25">
      <c r="A759" s="13" t="str">
        <f t="shared" si="1155"/>
        <v>a</v>
      </c>
      <c r="B759" s="19" t="s">
        <v>166</v>
      </c>
      <c r="C759" s="20" t="s">
        <v>66</v>
      </c>
      <c r="D759" s="26">
        <f t="shared" ref="D759:F759" si="1267">D760+D768+D769+D770</f>
        <v>33060</v>
      </c>
      <c r="E759" s="26"/>
      <c r="F759" s="26">
        <f t="shared" si="1267"/>
        <v>17657800</v>
      </c>
      <c r="G759" s="26">
        <f t="shared" ref="G759:H759" si="1268">G760+G768+G769+G770</f>
        <v>11384125</v>
      </c>
      <c r="H759" s="26">
        <f t="shared" si="1268"/>
        <v>6273675</v>
      </c>
      <c r="I759" s="26">
        <f t="shared" si="1156"/>
        <v>17657800</v>
      </c>
      <c r="J759" s="56">
        <f t="shared" si="1157"/>
        <v>0</v>
      </c>
      <c r="K759" s="57">
        <f t="shared" si="1158"/>
        <v>1</v>
      </c>
      <c r="L759" s="30">
        <f t="shared" ref="L759:M759" si="1269">L760+L768+L769+L770</f>
        <v>24000000</v>
      </c>
      <c r="M759" s="30">
        <f t="shared" si="1269"/>
        <v>24077000</v>
      </c>
      <c r="N759" s="26">
        <f t="shared" ref="N759" si="1270">N760+N768+N769+N770</f>
        <v>6550245</v>
      </c>
      <c r="O759" s="26">
        <f t="shared" ref="O759" si="1271">O760+O768+O769+O770</f>
        <v>24208045</v>
      </c>
      <c r="P759" s="56">
        <f t="shared" ref="P759" si="1272">P760+P768+P769+P770</f>
        <v>-131045</v>
      </c>
      <c r="Q759" s="60">
        <f t="shared" si="1141"/>
        <v>1.0054427461893094</v>
      </c>
      <c r="R759" s="18"/>
      <c r="S759" s="12" t="s">
        <v>91</v>
      </c>
    </row>
    <row r="760" spans="1:19" ht="18.75" x14ac:dyDescent="0.25">
      <c r="A760" s="13" t="str">
        <f t="shared" si="1155"/>
        <v>a</v>
      </c>
      <c r="B760" s="3" t="s">
        <v>2</v>
      </c>
      <c r="C760" s="4" t="s">
        <v>3</v>
      </c>
      <c r="D760" s="25">
        <f t="shared" ref="D760:H760" si="1273">D761+D762+D763+D764+D765+D766+D767</f>
        <v>33060</v>
      </c>
      <c r="E760" s="25"/>
      <c r="F760" s="25">
        <f t="shared" si="1273"/>
        <v>17657800</v>
      </c>
      <c r="G760" s="25">
        <f t="shared" si="1273"/>
        <v>11384125</v>
      </c>
      <c r="H760" s="25">
        <f t="shared" si="1273"/>
        <v>6273675</v>
      </c>
      <c r="I760" s="26">
        <f t="shared" si="1156"/>
        <v>17657800</v>
      </c>
      <c r="J760" s="56">
        <f t="shared" si="1157"/>
        <v>0</v>
      </c>
      <c r="K760" s="57">
        <f t="shared" si="1158"/>
        <v>1</v>
      </c>
      <c r="L760" s="25">
        <f t="shared" ref="L760:M760" si="1274">L761+L762+L763+L764+L765+L766+L767</f>
        <v>24000000</v>
      </c>
      <c r="M760" s="25">
        <f t="shared" si="1274"/>
        <v>24077000</v>
      </c>
      <c r="N760" s="25">
        <f t="shared" ref="N760:P760" si="1275">N761+N762+N763+N764+N765+N766+N767</f>
        <v>6550245</v>
      </c>
      <c r="O760" s="25">
        <f t="shared" si="1275"/>
        <v>24208045</v>
      </c>
      <c r="P760" s="58">
        <f t="shared" si="1275"/>
        <v>-131045</v>
      </c>
      <c r="Q760" s="59">
        <f t="shared" ref="Q760:Q823" si="1276">O760/M760</f>
        <v>1.0054427461893094</v>
      </c>
      <c r="R760" s="17"/>
      <c r="S760" s="12" t="s">
        <v>91</v>
      </c>
    </row>
    <row r="761" spans="1:19" ht="18.75" hidden="1" x14ac:dyDescent="0.25">
      <c r="A761" s="13" t="str">
        <f t="shared" si="1155"/>
        <v>b</v>
      </c>
      <c r="B761" s="5" t="s">
        <v>2</v>
      </c>
      <c r="C761" s="6" t="s">
        <v>4</v>
      </c>
      <c r="D761" s="26"/>
      <c r="E761" s="26"/>
      <c r="F761" s="26">
        <v>0</v>
      </c>
      <c r="G761" s="26"/>
      <c r="H761" s="26"/>
      <c r="I761" s="26">
        <f t="shared" si="1156"/>
        <v>0</v>
      </c>
      <c r="J761" s="26">
        <f t="shared" si="1157"/>
        <v>0</v>
      </c>
      <c r="K761" s="27" t="e">
        <f t="shared" si="1158"/>
        <v>#DIV/0!</v>
      </c>
      <c r="L761" s="31">
        <v>0</v>
      </c>
      <c r="M761" s="31">
        <v>0</v>
      </c>
      <c r="N761" s="26"/>
      <c r="O761" s="26">
        <f t="shared" ref="O761:O770" si="1277">I761+N761</f>
        <v>0</v>
      </c>
      <c r="P761" s="26">
        <f t="shared" ref="P761:P770" si="1278">M761-O761</f>
        <v>0</v>
      </c>
      <c r="Q761" s="29" t="e">
        <f t="shared" si="1276"/>
        <v>#DIV/0!</v>
      </c>
      <c r="R761" s="18"/>
      <c r="S761" s="12" t="s">
        <v>91</v>
      </c>
    </row>
    <row r="762" spans="1:19" ht="18.75" hidden="1" x14ac:dyDescent="0.25">
      <c r="A762" s="13" t="str">
        <f t="shared" si="1155"/>
        <v>b</v>
      </c>
      <c r="B762" s="5" t="s">
        <v>2</v>
      </c>
      <c r="C762" s="6" t="s">
        <v>5</v>
      </c>
      <c r="D762" s="26"/>
      <c r="E762" s="26"/>
      <c r="F762" s="26">
        <v>0</v>
      </c>
      <c r="G762" s="26"/>
      <c r="H762" s="26"/>
      <c r="I762" s="26">
        <f t="shared" si="1156"/>
        <v>0</v>
      </c>
      <c r="J762" s="26">
        <f t="shared" si="1157"/>
        <v>0</v>
      </c>
      <c r="K762" s="27" t="e">
        <f t="shared" si="1158"/>
        <v>#DIV/0!</v>
      </c>
      <c r="L762" s="31">
        <v>0</v>
      </c>
      <c r="M762" s="31">
        <v>0</v>
      </c>
      <c r="N762" s="26"/>
      <c r="O762" s="26">
        <f t="shared" si="1277"/>
        <v>0</v>
      </c>
      <c r="P762" s="26">
        <f t="shared" si="1278"/>
        <v>0</v>
      </c>
      <c r="Q762" s="29" t="e">
        <f t="shared" si="1276"/>
        <v>#DIV/0!</v>
      </c>
      <c r="R762" s="18"/>
      <c r="S762" s="12" t="s">
        <v>91</v>
      </c>
    </row>
    <row r="763" spans="1:19" ht="18.75" hidden="1" x14ac:dyDescent="0.25">
      <c r="A763" s="13" t="str">
        <f t="shared" si="1155"/>
        <v>b</v>
      </c>
      <c r="B763" s="5" t="s">
        <v>2</v>
      </c>
      <c r="C763" s="6" t="s">
        <v>6</v>
      </c>
      <c r="D763" s="26"/>
      <c r="E763" s="26"/>
      <c r="F763" s="26">
        <v>0</v>
      </c>
      <c r="G763" s="26"/>
      <c r="H763" s="26"/>
      <c r="I763" s="26">
        <f t="shared" si="1156"/>
        <v>0</v>
      </c>
      <c r="J763" s="26">
        <f t="shared" si="1157"/>
        <v>0</v>
      </c>
      <c r="K763" s="27" t="e">
        <f t="shared" si="1158"/>
        <v>#DIV/0!</v>
      </c>
      <c r="L763" s="31">
        <v>0</v>
      </c>
      <c r="M763" s="31">
        <v>0</v>
      </c>
      <c r="N763" s="26"/>
      <c r="O763" s="26">
        <f t="shared" si="1277"/>
        <v>0</v>
      </c>
      <c r="P763" s="26">
        <f t="shared" si="1278"/>
        <v>0</v>
      </c>
      <c r="Q763" s="29" t="e">
        <f t="shared" si="1276"/>
        <v>#DIV/0!</v>
      </c>
      <c r="R763" s="18"/>
      <c r="S763" s="12" t="s">
        <v>91</v>
      </c>
    </row>
    <row r="764" spans="1:19" ht="18.75" hidden="1" x14ac:dyDescent="0.25">
      <c r="A764" s="13" t="str">
        <f t="shared" si="1155"/>
        <v>b</v>
      </c>
      <c r="B764" s="5" t="s">
        <v>2</v>
      </c>
      <c r="C764" s="7" t="s">
        <v>7</v>
      </c>
      <c r="D764" s="26"/>
      <c r="E764" s="26"/>
      <c r="F764" s="26">
        <v>0</v>
      </c>
      <c r="G764" s="26"/>
      <c r="H764" s="26"/>
      <c r="I764" s="26">
        <f t="shared" si="1156"/>
        <v>0</v>
      </c>
      <c r="J764" s="26">
        <f t="shared" si="1157"/>
        <v>0</v>
      </c>
      <c r="K764" s="27" t="e">
        <f t="shared" si="1158"/>
        <v>#DIV/0!</v>
      </c>
      <c r="L764" s="31">
        <v>0</v>
      </c>
      <c r="M764" s="31">
        <v>0</v>
      </c>
      <c r="N764" s="26"/>
      <c r="O764" s="26">
        <f t="shared" si="1277"/>
        <v>0</v>
      </c>
      <c r="P764" s="26">
        <f t="shared" si="1278"/>
        <v>0</v>
      </c>
      <c r="Q764" s="29" t="e">
        <f t="shared" si="1276"/>
        <v>#DIV/0!</v>
      </c>
      <c r="R764" s="18"/>
      <c r="S764" s="12" t="s">
        <v>91</v>
      </c>
    </row>
    <row r="765" spans="1:19" ht="18.75" hidden="1" x14ac:dyDescent="0.25">
      <c r="A765" s="13" t="str">
        <f t="shared" si="1155"/>
        <v>b</v>
      </c>
      <c r="B765" s="5" t="s">
        <v>2</v>
      </c>
      <c r="C765" s="7" t="s">
        <v>8</v>
      </c>
      <c r="D765" s="26"/>
      <c r="E765" s="26"/>
      <c r="F765" s="26">
        <v>0</v>
      </c>
      <c r="G765" s="26"/>
      <c r="H765" s="26"/>
      <c r="I765" s="26">
        <f t="shared" si="1156"/>
        <v>0</v>
      </c>
      <c r="J765" s="26">
        <f t="shared" si="1157"/>
        <v>0</v>
      </c>
      <c r="K765" s="27" t="e">
        <f t="shared" si="1158"/>
        <v>#DIV/0!</v>
      </c>
      <c r="L765" s="31">
        <v>0</v>
      </c>
      <c r="M765" s="31">
        <v>0</v>
      </c>
      <c r="N765" s="26"/>
      <c r="O765" s="26">
        <f t="shared" si="1277"/>
        <v>0</v>
      </c>
      <c r="P765" s="26">
        <f t="shared" si="1278"/>
        <v>0</v>
      </c>
      <c r="Q765" s="29" t="e">
        <f t="shared" si="1276"/>
        <v>#DIV/0!</v>
      </c>
      <c r="R765" s="18"/>
      <c r="S765" s="12" t="s">
        <v>91</v>
      </c>
    </row>
    <row r="766" spans="1:19" ht="18.75" x14ac:dyDescent="0.25">
      <c r="A766" s="13" t="str">
        <f t="shared" si="1155"/>
        <v>a</v>
      </c>
      <c r="B766" s="5" t="s">
        <v>2</v>
      </c>
      <c r="C766" s="7" t="s">
        <v>9</v>
      </c>
      <c r="D766" s="26">
        <v>33060</v>
      </c>
      <c r="E766" s="26"/>
      <c r="F766" s="26">
        <v>17657800</v>
      </c>
      <c r="G766" s="26">
        <v>11384125</v>
      </c>
      <c r="H766" s="26">
        <v>6273675</v>
      </c>
      <c r="I766" s="26">
        <f t="shared" si="1156"/>
        <v>17657800</v>
      </c>
      <c r="J766" s="56">
        <f t="shared" si="1157"/>
        <v>0</v>
      </c>
      <c r="K766" s="57">
        <f t="shared" si="1158"/>
        <v>1</v>
      </c>
      <c r="L766" s="31">
        <v>24000000</v>
      </c>
      <c r="M766" s="31">
        <v>24077000</v>
      </c>
      <c r="N766" s="26">
        <v>6550245</v>
      </c>
      <c r="O766" s="26">
        <f t="shared" si="1277"/>
        <v>24208045</v>
      </c>
      <c r="P766" s="56">
        <f t="shared" si="1278"/>
        <v>-131045</v>
      </c>
      <c r="Q766" s="60">
        <f t="shared" si="1276"/>
        <v>1.0054427461893094</v>
      </c>
      <c r="R766" s="18"/>
      <c r="S766" s="12" t="s">
        <v>91</v>
      </c>
    </row>
    <row r="767" spans="1:19" ht="18.75" hidden="1" x14ac:dyDescent="0.25">
      <c r="A767" s="13" t="str">
        <f t="shared" si="1155"/>
        <v>b</v>
      </c>
      <c r="B767" s="5" t="s">
        <v>2</v>
      </c>
      <c r="C767" s="7" t="s">
        <v>10</v>
      </c>
      <c r="D767" s="26"/>
      <c r="E767" s="26"/>
      <c r="F767" s="26">
        <v>0</v>
      </c>
      <c r="G767" s="26"/>
      <c r="H767" s="26"/>
      <c r="I767" s="26">
        <f t="shared" si="1156"/>
        <v>0</v>
      </c>
      <c r="J767" s="26">
        <f t="shared" si="1157"/>
        <v>0</v>
      </c>
      <c r="K767" s="27" t="e">
        <f t="shared" si="1158"/>
        <v>#DIV/0!</v>
      </c>
      <c r="L767" s="31"/>
      <c r="M767" s="31"/>
      <c r="N767" s="26"/>
      <c r="O767" s="26">
        <f t="shared" si="1277"/>
        <v>0</v>
      </c>
      <c r="P767" s="26">
        <f t="shared" si="1278"/>
        <v>0</v>
      </c>
      <c r="Q767" s="29" t="e">
        <f t="shared" si="1276"/>
        <v>#DIV/0!</v>
      </c>
      <c r="R767" s="18"/>
      <c r="S767" s="12" t="s">
        <v>91</v>
      </c>
    </row>
    <row r="768" spans="1:19" ht="18.75" hidden="1" x14ac:dyDescent="0.25">
      <c r="A768" s="13" t="str">
        <f t="shared" si="1155"/>
        <v>b</v>
      </c>
      <c r="B768" s="5" t="s">
        <v>2</v>
      </c>
      <c r="C768" s="4" t="s">
        <v>11</v>
      </c>
      <c r="D768" s="25"/>
      <c r="E768" s="25"/>
      <c r="F768" s="25">
        <v>0</v>
      </c>
      <c r="G768" s="25"/>
      <c r="H768" s="25"/>
      <c r="I768" s="26">
        <f t="shared" si="1156"/>
        <v>0</v>
      </c>
      <c r="J768" s="26">
        <f t="shared" si="1157"/>
        <v>0</v>
      </c>
      <c r="K768" s="27" t="e">
        <f t="shared" si="1158"/>
        <v>#DIV/0!</v>
      </c>
      <c r="L768" s="25">
        <v>0</v>
      </c>
      <c r="M768" s="25">
        <v>0</v>
      </c>
      <c r="N768" s="25"/>
      <c r="O768" s="25">
        <f t="shared" si="1277"/>
        <v>0</v>
      </c>
      <c r="P768" s="25">
        <f t="shared" si="1278"/>
        <v>0</v>
      </c>
      <c r="Q768" s="28" t="e">
        <f t="shared" si="1276"/>
        <v>#DIV/0!</v>
      </c>
      <c r="R768" s="17"/>
      <c r="S768" s="12" t="s">
        <v>91</v>
      </c>
    </row>
    <row r="769" spans="1:19" ht="18.75" hidden="1" x14ac:dyDescent="0.25">
      <c r="A769" s="13" t="str">
        <f t="shared" si="1155"/>
        <v>b</v>
      </c>
      <c r="B769" s="5" t="s">
        <v>2</v>
      </c>
      <c r="C769" s="4" t="s">
        <v>12</v>
      </c>
      <c r="D769" s="25"/>
      <c r="E769" s="25"/>
      <c r="F769" s="25">
        <v>0</v>
      </c>
      <c r="G769" s="25"/>
      <c r="H769" s="25"/>
      <c r="I769" s="26">
        <f t="shared" si="1156"/>
        <v>0</v>
      </c>
      <c r="J769" s="26">
        <f t="shared" si="1157"/>
        <v>0</v>
      </c>
      <c r="K769" s="27" t="e">
        <f t="shared" si="1158"/>
        <v>#DIV/0!</v>
      </c>
      <c r="L769" s="25">
        <v>0</v>
      </c>
      <c r="M769" s="25">
        <v>0</v>
      </c>
      <c r="N769" s="25"/>
      <c r="O769" s="25">
        <f t="shared" si="1277"/>
        <v>0</v>
      </c>
      <c r="P769" s="25">
        <f t="shared" si="1278"/>
        <v>0</v>
      </c>
      <c r="Q769" s="28" t="e">
        <f t="shared" si="1276"/>
        <v>#DIV/0!</v>
      </c>
      <c r="R769" s="17"/>
      <c r="S769" s="12" t="s">
        <v>91</v>
      </c>
    </row>
    <row r="770" spans="1:19" ht="18.75" hidden="1" x14ac:dyDescent="0.25">
      <c r="A770" s="13" t="str">
        <f t="shared" si="1155"/>
        <v>b</v>
      </c>
      <c r="B770" s="5" t="s">
        <v>2</v>
      </c>
      <c r="C770" s="4" t="s">
        <v>13</v>
      </c>
      <c r="D770" s="25"/>
      <c r="E770" s="25"/>
      <c r="F770" s="25">
        <v>0</v>
      </c>
      <c r="G770" s="25"/>
      <c r="H770" s="25"/>
      <c r="I770" s="26">
        <f t="shared" si="1156"/>
        <v>0</v>
      </c>
      <c r="J770" s="26">
        <f t="shared" si="1157"/>
        <v>0</v>
      </c>
      <c r="K770" s="27" t="e">
        <f t="shared" si="1158"/>
        <v>#DIV/0!</v>
      </c>
      <c r="L770" s="25">
        <v>0</v>
      </c>
      <c r="M770" s="25">
        <v>0</v>
      </c>
      <c r="N770" s="25"/>
      <c r="O770" s="25">
        <f t="shared" si="1277"/>
        <v>0</v>
      </c>
      <c r="P770" s="25">
        <f t="shared" si="1278"/>
        <v>0</v>
      </c>
      <c r="Q770" s="28" t="e">
        <f t="shared" si="1276"/>
        <v>#DIV/0!</v>
      </c>
      <c r="R770" s="17"/>
      <c r="S770" s="12" t="s">
        <v>91</v>
      </c>
    </row>
    <row r="771" spans="1:19" ht="34.5" customHeight="1" x14ac:dyDescent="0.25">
      <c r="A771" s="13" t="str">
        <f t="shared" si="1155"/>
        <v>a</v>
      </c>
      <c r="B771" s="19" t="s">
        <v>167</v>
      </c>
      <c r="C771" s="20" t="s">
        <v>67</v>
      </c>
      <c r="D771" s="26">
        <f t="shared" ref="D771:F771" si="1279">D772+D780+D781+D782</f>
        <v>99070</v>
      </c>
      <c r="E771" s="26"/>
      <c r="F771" s="26">
        <f t="shared" si="1279"/>
        <v>9861000</v>
      </c>
      <c r="G771" s="26">
        <f t="shared" ref="G771:H771" si="1280">G772+G780+G781+G782</f>
        <v>6596999</v>
      </c>
      <c r="H771" s="26">
        <f t="shared" si="1280"/>
        <v>3264001</v>
      </c>
      <c r="I771" s="26">
        <f t="shared" si="1156"/>
        <v>9861000</v>
      </c>
      <c r="J771" s="56">
        <f t="shared" si="1157"/>
        <v>0</v>
      </c>
      <c r="K771" s="57">
        <f t="shared" si="1158"/>
        <v>1</v>
      </c>
      <c r="L771" s="30">
        <f t="shared" ref="L771:M771" si="1281">L772+L780+L781+L782</f>
        <v>13500000</v>
      </c>
      <c r="M771" s="30">
        <f t="shared" si="1281"/>
        <v>13500000</v>
      </c>
      <c r="N771" s="26">
        <f t="shared" ref="N771" si="1282">N772+N780+N781+N782</f>
        <v>3639000</v>
      </c>
      <c r="O771" s="26">
        <f t="shared" ref="O771" si="1283">O772+O780+O781+O782</f>
        <v>13500000</v>
      </c>
      <c r="P771" s="56">
        <f t="shared" ref="P771" si="1284">P772+P780+P781+P782</f>
        <v>0</v>
      </c>
      <c r="Q771" s="60">
        <f t="shared" si="1276"/>
        <v>1</v>
      </c>
      <c r="R771" s="18"/>
      <c r="S771" s="12" t="s">
        <v>91</v>
      </c>
    </row>
    <row r="772" spans="1:19" ht="18.75" x14ac:dyDescent="0.25">
      <c r="A772" s="13" t="str">
        <f t="shared" ref="A772:A835" si="1285">IF((F772+G772+D772+I772+L772+M772+N772+O772)&gt;0,"a","b")</f>
        <v>a</v>
      </c>
      <c r="B772" s="3" t="s">
        <v>2</v>
      </c>
      <c r="C772" s="4" t="s">
        <v>3</v>
      </c>
      <c r="D772" s="25">
        <f t="shared" ref="D772:H772" si="1286">D773+D774+D775+D776+D777+D778+D779</f>
        <v>99070</v>
      </c>
      <c r="E772" s="25"/>
      <c r="F772" s="25">
        <f t="shared" si="1286"/>
        <v>9861000</v>
      </c>
      <c r="G772" s="25">
        <f t="shared" si="1286"/>
        <v>6596999</v>
      </c>
      <c r="H772" s="25">
        <f t="shared" si="1286"/>
        <v>3264001</v>
      </c>
      <c r="I772" s="26">
        <f t="shared" ref="I772:I835" si="1287">G772+H772</f>
        <v>9861000</v>
      </c>
      <c r="J772" s="56">
        <f t="shared" ref="J772:J835" si="1288">F772-I772</f>
        <v>0</v>
      </c>
      <c r="K772" s="57">
        <f t="shared" ref="K772:K835" si="1289">I772/F772</f>
        <v>1</v>
      </c>
      <c r="L772" s="25">
        <f t="shared" ref="L772:M772" si="1290">L773+L774+L775+L776+L777+L778+L779</f>
        <v>13500000</v>
      </c>
      <c r="M772" s="25">
        <f t="shared" si="1290"/>
        <v>13500000</v>
      </c>
      <c r="N772" s="25">
        <f t="shared" ref="N772:P772" si="1291">N773+N774+N775+N776+N777+N778+N779</f>
        <v>3639000</v>
      </c>
      <c r="O772" s="25">
        <f t="shared" si="1291"/>
        <v>13500000</v>
      </c>
      <c r="P772" s="58">
        <f t="shared" si="1291"/>
        <v>0</v>
      </c>
      <c r="Q772" s="59">
        <f t="shared" si="1276"/>
        <v>1</v>
      </c>
      <c r="R772" s="17"/>
      <c r="S772" s="12" t="s">
        <v>91</v>
      </c>
    </row>
    <row r="773" spans="1:19" ht="18.75" hidden="1" x14ac:dyDescent="0.25">
      <c r="A773" s="13" t="str">
        <f t="shared" si="1285"/>
        <v>b</v>
      </c>
      <c r="B773" s="5" t="s">
        <v>2</v>
      </c>
      <c r="C773" s="6" t="s">
        <v>4</v>
      </c>
      <c r="D773" s="26"/>
      <c r="E773" s="26"/>
      <c r="F773" s="26">
        <v>0</v>
      </c>
      <c r="G773" s="26"/>
      <c r="H773" s="26"/>
      <c r="I773" s="26">
        <f t="shared" si="1287"/>
        <v>0</v>
      </c>
      <c r="J773" s="26">
        <f t="shared" si="1288"/>
        <v>0</v>
      </c>
      <c r="K773" s="27" t="e">
        <f t="shared" si="1289"/>
        <v>#DIV/0!</v>
      </c>
      <c r="L773" s="31">
        <v>0</v>
      </c>
      <c r="M773" s="31">
        <v>0</v>
      </c>
      <c r="N773" s="26"/>
      <c r="O773" s="26">
        <f t="shared" ref="O773:O782" si="1292">I773+N773</f>
        <v>0</v>
      </c>
      <c r="P773" s="26">
        <f t="shared" ref="P773:P782" si="1293">M773-O773</f>
        <v>0</v>
      </c>
      <c r="Q773" s="29" t="e">
        <f t="shared" si="1276"/>
        <v>#DIV/0!</v>
      </c>
      <c r="R773" s="18"/>
      <c r="S773" s="12" t="s">
        <v>91</v>
      </c>
    </row>
    <row r="774" spans="1:19" ht="18.75" x14ac:dyDescent="0.25">
      <c r="A774" s="13" t="str">
        <f t="shared" si="1285"/>
        <v>a</v>
      </c>
      <c r="B774" s="5" t="s">
        <v>2</v>
      </c>
      <c r="C774" s="6" t="s">
        <v>5</v>
      </c>
      <c r="D774" s="26"/>
      <c r="E774" s="26"/>
      <c r="F774" s="26">
        <v>153000</v>
      </c>
      <c r="G774" s="26">
        <v>102000</v>
      </c>
      <c r="H774" s="26">
        <v>51000</v>
      </c>
      <c r="I774" s="26">
        <f t="shared" si="1287"/>
        <v>153000</v>
      </c>
      <c r="J774" s="56">
        <f t="shared" si="1288"/>
        <v>0</v>
      </c>
      <c r="K774" s="57">
        <f t="shared" si="1289"/>
        <v>1</v>
      </c>
      <c r="L774" s="31">
        <v>200000</v>
      </c>
      <c r="M774" s="31">
        <v>204000</v>
      </c>
      <c r="N774" s="26">
        <v>51000</v>
      </c>
      <c r="O774" s="26">
        <f t="shared" si="1292"/>
        <v>204000</v>
      </c>
      <c r="P774" s="56">
        <f t="shared" si="1293"/>
        <v>0</v>
      </c>
      <c r="Q774" s="60">
        <f t="shared" si="1276"/>
        <v>1</v>
      </c>
      <c r="R774" s="18"/>
      <c r="S774" s="12" t="s">
        <v>91</v>
      </c>
    </row>
    <row r="775" spans="1:19" ht="18.75" hidden="1" x14ac:dyDescent="0.25">
      <c r="A775" s="13" t="str">
        <f t="shared" si="1285"/>
        <v>b</v>
      </c>
      <c r="B775" s="5" t="s">
        <v>2</v>
      </c>
      <c r="C775" s="6" t="s">
        <v>6</v>
      </c>
      <c r="D775" s="26"/>
      <c r="E775" s="26"/>
      <c r="F775" s="26">
        <v>0</v>
      </c>
      <c r="G775" s="26"/>
      <c r="H775" s="26"/>
      <c r="I775" s="26">
        <f t="shared" si="1287"/>
        <v>0</v>
      </c>
      <c r="J775" s="26">
        <f t="shared" si="1288"/>
        <v>0</v>
      </c>
      <c r="K775" s="27" t="e">
        <f t="shared" si="1289"/>
        <v>#DIV/0!</v>
      </c>
      <c r="L775" s="31">
        <v>0</v>
      </c>
      <c r="M775" s="31">
        <v>0</v>
      </c>
      <c r="N775" s="26"/>
      <c r="O775" s="26">
        <f t="shared" si="1292"/>
        <v>0</v>
      </c>
      <c r="P775" s="26">
        <f t="shared" si="1293"/>
        <v>0</v>
      </c>
      <c r="Q775" s="29" t="e">
        <f t="shared" si="1276"/>
        <v>#DIV/0!</v>
      </c>
      <c r="R775" s="18"/>
      <c r="S775" s="12" t="s">
        <v>91</v>
      </c>
    </row>
    <row r="776" spans="1:19" ht="18.75" hidden="1" x14ac:dyDescent="0.25">
      <c r="A776" s="13" t="str">
        <f t="shared" si="1285"/>
        <v>b</v>
      </c>
      <c r="B776" s="5" t="s">
        <v>2</v>
      </c>
      <c r="C776" s="7" t="s">
        <v>7</v>
      </c>
      <c r="D776" s="26"/>
      <c r="E776" s="26"/>
      <c r="F776" s="26">
        <v>0</v>
      </c>
      <c r="G776" s="26"/>
      <c r="H776" s="26"/>
      <c r="I776" s="26">
        <f t="shared" si="1287"/>
        <v>0</v>
      </c>
      <c r="J776" s="26">
        <f t="shared" si="1288"/>
        <v>0</v>
      </c>
      <c r="K776" s="27" t="e">
        <f t="shared" si="1289"/>
        <v>#DIV/0!</v>
      </c>
      <c r="L776" s="31">
        <v>0</v>
      </c>
      <c r="M776" s="31">
        <v>0</v>
      </c>
      <c r="N776" s="26"/>
      <c r="O776" s="26">
        <f t="shared" si="1292"/>
        <v>0</v>
      </c>
      <c r="P776" s="26">
        <f t="shared" si="1293"/>
        <v>0</v>
      </c>
      <c r="Q776" s="29" t="e">
        <f t="shared" si="1276"/>
        <v>#DIV/0!</v>
      </c>
      <c r="R776" s="18"/>
      <c r="S776" s="12" t="s">
        <v>91</v>
      </c>
    </row>
    <row r="777" spans="1:19" ht="18.75" hidden="1" x14ac:dyDescent="0.25">
      <c r="A777" s="13" t="str">
        <f t="shared" si="1285"/>
        <v>b</v>
      </c>
      <c r="B777" s="5" t="s">
        <v>2</v>
      </c>
      <c r="C777" s="7" t="s">
        <v>8</v>
      </c>
      <c r="D777" s="26"/>
      <c r="E777" s="26"/>
      <c r="F777" s="26">
        <v>0</v>
      </c>
      <c r="G777" s="26"/>
      <c r="H777" s="26"/>
      <c r="I777" s="26">
        <f t="shared" si="1287"/>
        <v>0</v>
      </c>
      <c r="J777" s="26">
        <f t="shared" si="1288"/>
        <v>0</v>
      </c>
      <c r="K777" s="27" t="e">
        <f t="shared" si="1289"/>
        <v>#DIV/0!</v>
      </c>
      <c r="L777" s="31">
        <v>0</v>
      </c>
      <c r="M777" s="31">
        <v>0</v>
      </c>
      <c r="N777" s="26"/>
      <c r="O777" s="26">
        <f t="shared" si="1292"/>
        <v>0</v>
      </c>
      <c r="P777" s="26">
        <f t="shared" si="1293"/>
        <v>0</v>
      </c>
      <c r="Q777" s="29" t="e">
        <f t="shared" si="1276"/>
        <v>#DIV/0!</v>
      </c>
      <c r="R777" s="18"/>
      <c r="S777" s="12" t="s">
        <v>91</v>
      </c>
    </row>
    <row r="778" spans="1:19" ht="30" customHeight="1" x14ac:dyDescent="0.25">
      <c r="A778" s="13" t="str">
        <f t="shared" si="1285"/>
        <v>a</v>
      </c>
      <c r="B778" s="5" t="s">
        <v>2</v>
      </c>
      <c r="C778" s="7" t="s">
        <v>9</v>
      </c>
      <c r="D778" s="26">
        <v>99070</v>
      </c>
      <c r="E778" s="26"/>
      <c r="F778" s="26">
        <v>9708000</v>
      </c>
      <c r="G778" s="26">
        <v>6494999</v>
      </c>
      <c r="H778" s="26">
        <v>3213001</v>
      </c>
      <c r="I778" s="26">
        <f t="shared" si="1287"/>
        <v>9708000</v>
      </c>
      <c r="J778" s="56">
        <f t="shared" si="1288"/>
        <v>0</v>
      </c>
      <c r="K778" s="57">
        <f t="shared" si="1289"/>
        <v>1</v>
      </c>
      <c r="L778" s="31">
        <v>13300000</v>
      </c>
      <c r="M778" s="31">
        <v>13296000</v>
      </c>
      <c r="N778" s="26">
        <v>3588000</v>
      </c>
      <c r="O778" s="26">
        <f t="shared" si="1292"/>
        <v>13296000</v>
      </c>
      <c r="P778" s="56">
        <f t="shared" si="1293"/>
        <v>0</v>
      </c>
      <c r="Q778" s="60">
        <f t="shared" si="1276"/>
        <v>1</v>
      </c>
      <c r="R778" s="18"/>
      <c r="S778" s="12" t="s">
        <v>91</v>
      </c>
    </row>
    <row r="779" spans="1:19" ht="18.75" hidden="1" x14ac:dyDescent="0.25">
      <c r="A779" s="13" t="str">
        <f t="shared" si="1285"/>
        <v>b</v>
      </c>
      <c r="B779" s="5" t="s">
        <v>2</v>
      </c>
      <c r="C779" s="7" t="s">
        <v>10</v>
      </c>
      <c r="D779" s="26"/>
      <c r="E779" s="26"/>
      <c r="F779" s="26">
        <v>0</v>
      </c>
      <c r="G779" s="26"/>
      <c r="H779" s="26"/>
      <c r="I779" s="26">
        <f t="shared" si="1287"/>
        <v>0</v>
      </c>
      <c r="J779" s="26">
        <f t="shared" si="1288"/>
        <v>0</v>
      </c>
      <c r="K779" s="27" t="e">
        <f t="shared" si="1289"/>
        <v>#DIV/0!</v>
      </c>
      <c r="L779" s="31">
        <v>0</v>
      </c>
      <c r="M779" s="31">
        <v>0</v>
      </c>
      <c r="N779" s="26"/>
      <c r="O779" s="26">
        <f t="shared" si="1292"/>
        <v>0</v>
      </c>
      <c r="P779" s="26">
        <f t="shared" si="1293"/>
        <v>0</v>
      </c>
      <c r="Q779" s="29" t="e">
        <f t="shared" si="1276"/>
        <v>#DIV/0!</v>
      </c>
      <c r="R779" s="18"/>
      <c r="S779" s="12" t="s">
        <v>91</v>
      </c>
    </row>
    <row r="780" spans="1:19" ht="18.75" hidden="1" x14ac:dyDescent="0.25">
      <c r="A780" s="13" t="str">
        <f t="shared" si="1285"/>
        <v>b</v>
      </c>
      <c r="B780" s="5" t="s">
        <v>2</v>
      </c>
      <c r="C780" s="4" t="s">
        <v>11</v>
      </c>
      <c r="D780" s="25"/>
      <c r="E780" s="25"/>
      <c r="F780" s="25">
        <v>0</v>
      </c>
      <c r="G780" s="25"/>
      <c r="H780" s="25"/>
      <c r="I780" s="26">
        <f t="shared" si="1287"/>
        <v>0</v>
      </c>
      <c r="J780" s="26">
        <f t="shared" si="1288"/>
        <v>0</v>
      </c>
      <c r="K780" s="27" t="e">
        <f t="shared" si="1289"/>
        <v>#DIV/0!</v>
      </c>
      <c r="L780" s="25">
        <v>0</v>
      </c>
      <c r="M780" s="25">
        <v>0</v>
      </c>
      <c r="N780" s="25"/>
      <c r="O780" s="25">
        <f t="shared" si="1292"/>
        <v>0</v>
      </c>
      <c r="P780" s="25">
        <f t="shared" si="1293"/>
        <v>0</v>
      </c>
      <c r="Q780" s="28" t="e">
        <f t="shared" si="1276"/>
        <v>#DIV/0!</v>
      </c>
      <c r="R780" s="17"/>
      <c r="S780" s="12" t="s">
        <v>91</v>
      </c>
    </row>
    <row r="781" spans="1:19" ht="18.75" hidden="1" x14ac:dyDescent="0.25">
      <c r="A781" s="13" t="str">
        <f t="shared" si="1285"/>
        <v>b</v>
      </c>
      <c r="B781" s="5" t="s">
        <v>2</v>
      </c>
      <c r="C781" s="4" t="s">
        <v>12</v>
      </c>
      <c r="D781" s="25"/>
      <c r="E781" s="25"/>
      <c r="F781" s="25">
        <v>0</v>
      </c>
      <c r="G781" s="25"/>
      <c r="H781" s="25"/>
      <c r="I781" s="26">
        <f t="shared" si="1287"/>
        <v>0</v>
      </c>
      <c r="J781" s="26">
        <f t="shared" si="1288"/>
        <v>0</v>
      </c>
      <c r="K781" s="27" t="e">
        <f t="shared" si="1289"/>
        <v>#DIV/0!</v>
      </c>
      <c r="L781" s="25">
        <v>0</v>
      </c>
      <c r="M781" s="25">
        <v>0</v>
      </c>
      <c r="N781" s="25"/>
      <c r="O781" s="25">
        <f t="shared" si="1292"/>
        <v>0</v>
      </c>
      <c r="P781" s="25">
        <f t="shared" si="1293"/>
        <v>0</v>
      </c>
      <c r="Q781" s="28" t="e">
        <f t="shared" si="1276"/>
        <v>#DIV/0!</v>
      </c>
      <c r="R781" s="17"/>
      <c r="S781" s="12" t="s">
        <v>91</v>
      </c>
    </row>
    <row r="782" spans="1:19" ht="18.75" hidden="1" x14ac:dyDescent="0.25">
      <c r="A782" s="13" t="str">
        <f t="shared" si="1285"/>
        <v>b</v>
      </c>
      <c r="B782" s="5" t="s">
        <v>2</v>
      </c>
      <c r="C782" s="4" t="s">
        <v>13</v>
      </c>
      <c r="D782" s="25"/>
      <c r="E782" s="25"/>
      <c r="F782" s="25">
        <v>0</v>
      </c>
      <c r="G782" s="25"/>
      <c r="H782" s="25"/>
      <c r="I782" s="26">
        <f t="shared" si="1287"/>
        <v>0</v>
      </c>
      <c r="J782" s="26">
        <f t="shared" si="1288"/>
        <v>0</v>
      </c>
      <c r="K782" s="27" t="e">
        <f t="shared" si="1289"/>
        <v>#DIV/0!</v>
      </c>
      <c r="L782" s="25">
        <v>0</v>
      </c>
      <c r="M782" s="25">
        <v>0</v>
      </c>
      <c r="N782" s="25"/>
      <c r="O782" s="25">
        <f t="shared" si="1292"/>
        <v>0</v>
      </c>
      <c r="P782" s="25">
        <f t="shared" si="1293"/>
        <v>0</v>
      </c>
      <c r="Q782" s="28" t="e">
        <f t="shared" si="1276"/>
        <v>#DIV/0!</v>
      </c>
      <c r="R782" s="17"/>
      <c r="S782" s="12" t="s">
        <v>91</v>
      </c>
    </row>
    <row r="783" spans="1:19" ht="38.25" customHeight="1" x14ac:dyDescent="0.25">
      <c r="A783" s="13" t="str">
        <f t="shared" si="1285"/>
        <v>a</v>
      </c>
      <c r="B783" s="19" t="s">
        <v>168</v>
      </c>
      <c r="C783" s="20" t="s">
        <v>68</v>
      </c>
      <c r="D783" s="26">
        <f t="shared" ref="D783:F783" si="1294">D784+D792+D793+D794</f>
        <v>0</v>
      </c>
      <c r="E783" s="26"/>
      <c r="F783" s="26">
        <f t="shared" si="1294"/>
        <v>1500000</v>
      </c>
      <c r="G783" s="26">
        <f t="shared" ref="G783:H783" si="1295">G784+G792+G793+G794</f>
        <v>999996</v>
      </c>
      <c r="H783" s="26">
        <f t="shared" si="1295"/>
        <v>500004</v>
      </c>
      <c r="I783" s="26">
        <f t="shared" si="1287"/>
        <v>1500000</v>
      </c>
      <c r="J783" s="56">
        <f t="shared" si="1288"/>
        <v>0</v>
      </c>
      <c r="K783" s="57">
        <f t="shared" si="1289"/>
        <v>1</v>
      </c>
      <c r="L783" s="30">
        <f t="shared" ref="L783:M783" si="1296">L784+L792+L793+L794</f>
        <v>2000000</v>
      </c>
      <c r="M783" s="30">
        <f t="shared" si="1296"/>
        <v>2000000</v>
      </c>
      <c r="N783" s="26">
        <f t="shared" ref="N783" si="1297">N784+N792+N793+N794</f>
        <v>500000</v>
      </c>
      <c r="O783" s="26">
        <f t="shared" ref="O783" si="1298">O784+O792+O793+O794</f>
        <v>2000000</v>
      </c>
      <c r="P783" s="56">
        <f t="shared" ref="P783" si="1299">P784+P792+P793+P794</f>
        <v>0</v>
      </c>
      <c r="Q783" s="60">
        <f t="shared" si="1276"/>
        <v>1</v>
      </c>
      <c r="R783" s="18"/>
      <c r="S783" s="12" t="s">
        <v>91</v>
      </c>
    </row>
    <row r="784" spans="1:19" ht="18.75" x14ac:dyDescent="0.25">
      <c r="A784" s="13" t="str">
        <f t="shared" si="1285"/>
        <v>a</v>
      </c>
      <c r="B784" s="3" t="s">
        <v>2</v>
      </c>
      <c r="C784" s="4" t="s">
        <v>3</v>
      </c>
      <c r="D784" s="25">
        <f t="shared" ref="D784:H784" si="1300">D785+D786+D787+D788+D789+D790+D791</f>
        <v>0</v>
      </c>
      <c r="E784" s="25"/>
      <c r="F784" s="25">
        <f t="shared" si="1300"/>
        <v>1500000</v>
      </c>
      <c r="G784" s="25">
        <f t="shared" si="1300"/>
        <v>999996</v>
      </c>
      <c r="H784" s="25">
        <f t="shared" si="1300"/>
        <v>500004</v>
      </c>
      <c r="I784" s="26">
        <f t="shared" si="1287"/>
        <v>1500000</v>
      </c>
      <c r="J784" s="56">
        <f t="shared" si="1288"/>
        <v>0</v>
      </c>
      <c r="K784" s="57">
        <f t="shared" si="1289"/>
        <v>1</v>
      </c>
      <c r="L784" s="25">
        <f t="shared" ref="L784:M784" si="1301">L785+L786+L787+L788+L789+L790+L791</f>
        <v>2000000</v>
      </c>
      <c r="M784" s="25">
        <f t="shared" si="1301"/>
        <v>2000000</v>
      </c>
      <c r="N784" s="25">
        <f t="shared" ref="N784:P784" si="1302">N785+N786+N787+N788+N789+N790+N791</f>
        <v>500000</v>
      </c>
      <c r="O784" s="25">
        <f t="shared" si="1302"/>
        <v>2000000</v>
      </c>
      <c r="P784" s="58">
        <f t="shared" si="1302"/>
        <v>0</v>
      </c>
      <c r="Q784" s="59">
        <f t="shared" si="1276"/>
        <v>1</v>
      </c>
      <c r="R784" s="17"/>
      <c r="S784" s="12" t="s">
        <v>91</v>
      </c>
    </row>
    <row r="785" spans="1:19" ht="18.75" hidden="1" x14ac:dyDescent="0.25">
      <c r="A785" s="13" t="str">
        <f t="shared" si="1285"/>
        <v>b</v>
      </c>
      <c r="B785" s="5" t="s">
        <v>2</v>
      </c>
      <c r="C785" s="6" t="s">
        <v>4</v>
      </c>
      <c r="D785" s="26"/>
      <c r="E785" s="26"/>
      <c r="F785" s="26">
        <v>0</v>
      </c>
      <c r="G785" s="26"/>
      <c r="H785" s="26"/>
      <c r="I785" s="26">
        <f t="shared" si="1287"/>
        <v>0</v>
      </c>
      <c r="J785" s="26">
        <f t="shared" si="1288"/>
        <v>0</v>
      </c>
      <c r="K785" s="27" t="e">
        <f t="shared" si="1289"/>
        <v>#DIV/0!</v>
      </c>
      <c r="L785" s="31">
        <v>0</v>
      </c>
      <c r="M785" s="31">
        <v>0</v>
      </c>
      <c r="N785" s="26"/>
      <c r="O785" s="26">
        <f t="shared" ref="O785:O794" si="1303">I785+N785</f>
        <v>0</v>
      </c>
      <c r="P785" s="26">
        <f t="shared" ref="P785:P794" si="1304">M785-O785</f>
        <v>0</v>
      </c>
      <c r="Q785" s="29" t="e">
        <f t="shared" si="1276"/>
        <v>#DIV/0!</v>
      </c>
      <c r="R785" s="18"/>
      <c r="S785" s="12" t="s">
        <v>91</v>
      </c>
    </row>
    <row r="786" spans="1:19" ht="18.75" hidden="1" x14ac:dyDescent="0.25">
      <c r="A786" s="13" t="str">
        <f t="shared" si="1285"/>
        <v>b</v>
      </c>
      <c r="B786" s="5" t="s">
        <v>2</v>
      </c>
      <c r="C786" s="6" t="s">
        <v>5</v>
      </c>
      <c r="D786" s="26"/>
      <c r="E786" s="26"/>
      <c r="F786" s="26">
        <v>0</v>
      </c>
      <c r="G786" s="26"/>
      <c r="H786" s="26"/>
      <c r="I786" s="26">
        <f t="shared" si="1287"/>
        <v>0</v>
      </c>
      <c r="J786" s="26">
        <f t="shared" si="1288"/>
        <v>0</v>
      </c>
      <c r="K786" s="27" t="e">
        <f t="shared" si="1289"/>
        <v>#DIV/0!</v>
      </c>
      <c r="L786" s="31">
        <v>0</v>
      </c>
      <c r="M786" s="31">
        <v>0</v>
      </c>
      <c r="N786" s="26"/>
      <c r="O786" s="26">
        <f t="shared" si="1303"/>
        <v>0</v>
      </c>
      <c r="P786" s="26">
        <f t="shared" si="1304"/>
        <v>0</v>
      </c>
      <c r="Q786" s="29" t="e">
        <f t="shared" si="1276"/>
        <v>#DIV/0!</v>
      </c>
      <c r="R786" s="18"/>
      <c r="S786" s="12" t="s">
        <v>91</v>
      </c>
    </row>
    <row r="787" spans="1:19" ht="18.75" hidden="1" x14ac:dyDescent="0.25">
      <c r="A787" s="13" t="str">
        <f t="shared" si="1285"/>
        <v>b</v>
      </c>
      <c r="B787" s="5" t="s">
        <v>2</v>
      </c>
      <c r="C787" s="6" t="s">
        <v>6</v>
      </c>
      <c r="D787" s="26"/>
      <c r="E787" s="26"/>
      <c r="F787" s="26">
        <v>0</v>
      </c>
      <c r="G787" s="26"/>
      <c r="H787" s="26"/>
      <c r="I787" s="26">
        <f t="shared" si="1287"/>
        <v>0</v>
      </c>
      <c r="J787" s="26">
        <f t="shared" si="1288"/>
        <v>0</v>
      </c>
      <c r="K787" s="27" t="e">
        <f t="shared" si="1289"/>
        <v>#DIV/0!</v>
      </c>
      <c r="L787" s="31">
        <v>0</v>
      </c>
      <c r="M787" s="31">
        <v>0</v>
      </c>
      <c r="N787" s="26"/>
      <c r="O787" s="26">
        <f t="shared" si="1303"/>
        <v>0</v>
      </c>
      <c r="P787" s="26">
        <f t="shared" si="1304"/>
        <v>0</v>
      </c>
      <c r="Q787" s="29" t="e">
        <f t="shared" si="1276"/>
        <v>#DIV/0!</v>
      </c>
      <c r="R787" s="18"/>
      <c r="S787" s="12" t="s">
        <v>91</v>
      </c>
    </row>
    <row r="788" spans="1:19" ht="18.75" hidden="1" x14ac:dyDescent="0.25">
      <c r="A788" s="13" t="str">
        <f t="shared" si="1285"/>
        <v>b</v>
      </c>
      <c r="B788" s="5" t="s">
        <v>2</v>
      </c>
      <c r="C788" s="7" t="s">
        <v>7</v>
      </c>
      <c r="D788" s="26"/>
      <c r="E788" s="26"/>
      <c r="F788" s="26">
        <v>0</v>
      </c>
      <c r="G788" s="26"/>
      <c r="H788" s="26"/>
      <c r="I788" s="26">
        <f t="shared" si="1287"/>
        <v>0</v>
      </c>
      <c r="J788" s="26">
        <f t="shared" si="1288"/>
        <v>0</v>
      </c>
      <c r="K788" s="27" t="e">
        <f t="shared" si="1289"/>
        <v>#DIV/0!</v>
      </c>
      <c r="L788" s="31">
        <v>0</v>
      </c>
      <c r="M788" s="31">
        <v>0</v>
      </c>
      <c r="N788" s="26"/>
      <c r="O788" s="26">
        <f t="shared" si="1303"/>
        <v>0</v>
      </c>
      <c r="P788" s="26">
        <f t="shared" si="1304"/>
        <v>0</v>
      </c>
      <c r="Q788" s="29" t="e">
        <f t="shared" si="1276"/>
        <v>#DIV/0!</v>
      </c>
      <c r="R788" s="18"/>
      <c r="S788" s="12" t="s">
        <v>91</v>
      </c>
    </row>
    <row r="789" spans="1:19" ht="18.75" hidden="1" x14ac:dyDescent="0.25">
      <c r="A789" s="13" t="str">
        <f t="shared" si="1285"/>
        <v>b</v>
      </c>
      <c r="B789" s="5" t="s">
        <v>2</v>
      </c>
      <c r="C789" s="7" t="s">
        <v>8</v>
      </c>
      <c r="D789" s="26"/>
      <c r="E789" s="26"/>
      <c r="F789" s="26">
        <v>0</v>
      </c>
      <c r="G789" s="26"/>
      <c r="H789" s="26"/>
      <c r="I789" s="26">
        <f t="shared" si="1287"/>
        <v>0</v>
      </c>
      <c r="J789" s="26">
        <f t="shared" si="1288"/>
        <v>0</v>
      </c>
      <c r="K789" s="27" t="e">
        <f t="shared" si="1289"/>
        <v>#DIV/0!</v>
      </c>
      <c r="L789" s="31">
        <v>0</v>
      </c>
      <c r="M789" s="31">
        <v>0</v>
      </c>
      <c r="N789" s="26"/>
      <c r="O789" s="26">
        <f t="shared" si="1303"/>
        <v>0</v>
      </c>
      <c r="P789" s="26">
        <f t="shared" si="1304"/>
        <v>0</v>
      </c>
      <c r="Q789" s="29" t="e">
        <f t="shared" si="1276"/>
        <v>#DIV/0!</v>
      </c>
      <c r="R789" s="18"/>
      <c r="S789" s="12" t="s">
        <v>91</v>
      </c>
    </row>
    <row r="790" spans="1:19" ht="18.75" x14ac:dyDescent="0.25">
      <c r="A790" s="13" t="str">
        <f t="shared" si="1285"/>
        <v>a</v>
      </c>
      <c r="B790" s="5" t="s">
        <v>2</v>
      </c>
      <c r="C790" s="7" t="s">
        <v>9</v>
      </c>
      <c r="D790" s="26"/>
      <c r="E790" s="26"/>
      <c r="F790" s="26">
        <v>1500000</v>
      </c>
      <c r="G790" s="26">
        <v>999996</v>
      </c>
      <c r="H790" s="26">
        <v>500004</v>
      </c>
      <c r="I790" s="26">
        <f t="shared" si="1287"/>
        <v>1500000</v>
      </c>
      <c r="J790" s="56">
        <f t="shared" si="1288"/>
        <v>0</v>
      </c>
      <c r="K790" s="57">
        <f t="shared" si="1289"/>
        <v>1</v>
      </c>
      <c r="L790" s="31">
        <v>2000000</v>
      </c>
      <c r="M790" s="31">
        <v>2000000</v>
      </c>
      <c r="N790" s="26">
        <v>500000</v>
      </c>
      <c r="O790" s="26">
        <f t="shared" si="1303"/>
        <v>2000000</v>
      </c>
      <c r="P790" s="56">
        <f t="shared" si="1304"/>
        <v>0</v>
      </c>
      <c r="Q790" s="60">
        <f t="shared" si="1276"/>
        <v>1</v>
      </c>
      <c r="R790" s="18"/>
      <c r="S790" s="12" t="s">
        <v>91</v>
      </c>
    </row>
    <row r="791" spans="1:19" ht="18.75" hidden="1" x14ac:dyDescent="0.25">
      <c r="A791" s="13" t="str">
        <f t="shared" si="1285"/>
        <v>b</v>
      </c>
      <c r="B791" s="5" t="s">
        <v>2</v>
      </c>
      <c r="C791" s="7" t="s">
        <v>10</v>
      </c>
      <c r="D791" s="26"/>
      <c r="E791" s="26"/>
      <c r="F791" s="26">
        <v>0</v>
      </c>
      <c r="G791" s="26"/>
      <c r="H791" s="26"/>
      <c r="I791" s="26">
        <f t="shared" si="1287"/>
        <v>0</v>
      </c>
      <c r="J791" s="26">
        <f t="shared" si="1288"/>
        <v>0</v>
      </c>
      <c r="K791" s="27" t="e">
        <f t="shared" si="1289"/>
        <v>#DIV/0!</v>
      </c>
      <c r="L791" s="31">
        <v>0</v>
      </c>
      <c r="M791" s="31">
        <v>0</v>
      </c>
      <c r="N791" s="26"/>
      <c r="O791" s="26">
        <f t="shared" si="1303"/>
        <v>0</v>
      </c>
      <c r="P791" s="26">
        <f t="shared" si="1304"/>
        <v>0</v>
      </c>
      <c r="Q791" s="29" t="e">
        <f t="shared" si="1276"/>
        <v>#DIV/0!</v>
      </c>
      <c r="R791" s="18"/>
      <c r="S791" s="12" t="s">
        <v>91</v>
      </c>
    </row>
    <row r="792" spans="1:19" ht="18.75" hidden="1" x14ac:dyDescent="0.25">
      <c r="A792" s="13" t="str">
        <f t="shared" si="1285"/>
        <v>b</v>
      </c>
      <c r="B792" s="5" t="s">
        <v>2</v>
      </c>
      <c r="C792" s="4" t="s">
        <v>11</v>
      </c>
      <c r="D792" s="25"/>
      <c r="E792" s="25"/>
      <c r="F792" s="25">
        <v>0</v>
      </c>
      <c r="G792" s="25"/>
      <c r="H792" s="25"/>
      <c r="I792" s="26">
        <f t="shared" si="1287"/>
        <v>0</v>
      </c>
      <c r="J792" s="26">
        <f t="shared" si="1288"/>
        <v>0</v>
      </c>
      <c r="K792" s="27" t="e">
        <f t="shared" si="1289"/>
        <v>#DIV/0!</v>
      </c>
      <c r="L792" s="25">
        <v>0</v>
      </c>
      <c r="M792" s="25">
        <v>0</v>
      </c>
      <c r="N792" s="25"/>
      <c r="O792" s="25">
        <f t="shared" si="1303"/>
        <v>0</v>
      </c>
      <c r="P792" s="25">
        <f t="shared" si="1304"/>
        <v>0</v>
      </c>
      <c r="Q792" s="28" t="e">
        <f t="shared" si="1276"/>
        <v>#DIV/0!</v>
      </c>
      <c r="R792" s="17"/>
      <c r="S792" s="12" t="s">
        <v>91</v>
      </c>
    </row>
    <row r="793" spans="1:19" ht="18.75" hidden="1" x14ac:dyDescent="0.25">
      <c r="A793" s="13" t="str">
        <f t="shared" si="1285"/>
        <v>b</v>
      </c>
      <c r="B793" s="5" t="s">
        <v>2</v>
      </c>
      <c r="C793" s="4" t="s">
        <v>12</v>
      </c>
      <c r="D793" s="25"/>
      <c r="E793" s="25"/>
      <c r="F793" s="25">
        <v>0</v>
      </c>
      <c r="G793" s="25"/>
      <c r="H793" s="25"/>
      <c r="I793" s="26">
        <f t="shared" si="1287"/>
        <v>0</v>
      </c>
      <c r="J793" s="26">
        <f t="shared" si="1288"/>
        <v>0</v>
      </c>
      <c r="K793" s="27" t="e">
        <f t="shared" si="1289"/>
        <v>#DIV/0!</v>
      </c>
      <c r="L793" s="25">
        <v>0</v>
      </c>
      <c r="M793" s="25">
        <v>0</v>
      </c>
      <c r="N793" s="25"/>
      <c r="O793" s="25">
        <f t="shared" si="1303"/>
        <v>0</v>
      </c>
      <c r="P793" s="25">
        <f t="shared" si="1304"/>
        <v>0</v>
      </c>
      <c r="Q793" s="28" t="e">
        <f t="shared" si="1276"/>
        <v>#DIV/0!</v>
      </c>
      <c r="R793" s="17"/>
      <c r="S793" s="12" t="s">
        <v>91</v>
      </c>
    </row>
    <row r="794" spans="1:19" ht="18.75" hidden="1" x14ac:dyDescent="0.25">
      <c r="A794" s="13" t="str">
        <f t="shared" si="1285"/>
        <v>b</v>
      </c>
      <c r="B794" s="5" t="s">
        <v>2</v>
      </c>
      <c r="C794" s="4" t="s">
        <v>13</v>
      </c>
      <c r="D794" s="25"/>
      <c r="E794" s="25"/>
      <c r="F794" s="25">
        <v>0</v>
      </c>
      <c r="G794" s="25"/>
      <c r="H794" s="25"/>
      <c r="I794" s="26">
        <f t="shared" si="1287"/>
        <v>0</v>
      </c>
      <c r="J794" s="26">
        <f t="shared" si="1288"/>
        <v>0</v>
      </c>
      <c r="K794" s="27" t="e">
        <f t="shared" si="1289"/>
        <v>#DIV/0!</v>
      </c>
      <c r="L794" s="25">
        <v>0</v>
      </c>
      <c r="M794" s="25">
        <v>0</v>
      </c>
      <c r="N794" s="25"/>
      <c r="O794" s="25">
        <f t="shared" si="1303"/>
        <v>0</v>
      </c>
      <c r="P794" s="25">
        <f t="shared" si="1304"/>
        <v>0</v>
      </c>
      <c r="Q794" s="28" t="e">
        <f t="shared" si="1276"/>
        <v>#DIV/0!</v>
      </c>
      <c r="R794" s="17"/>
      <c r="S794" s="12" t="s">
        <v>91</v>
      </c>
    </row>
    <row r="795" spans="1:19" ht="30" customHeight="1" x14ac:dyDescent="0.25">
      <c r="A795" s="13" t="str">
        <f t="shared" si="1285"/>
        <v>a</v>
      </c>
      <c r="B795" s="19" t="s">
        <v>169</v>
      </c>
      <c r="C795" s="20" t="s">
        <v>69</v>
      </c>
      <c r="D795" s="26">
        <f t="shared" ref="D795:F795" si="1305">D796+D804+D805+D806</f>
        <v>742839</v>
      </c>
      <c r="E795" s="26">
        <f t="shared" ref="E795" si="1306">E796+E804+E805+E806</f>
        <v>685</v>
      </c>
      <c r="F795" s="26">
        <f t="shared" si="1305"/>
        <v>25994000</v>
      </c>
      <c r="G795" s="26">
        <f t="shared" ref="G795:H795" si="1307">G796+G804+G805+G806</f>
        <v>16852534</v>
      </c>
      <c r="H795" s="26">
        <f t="shared" si="1307"/>
        <v>10009000</v>
      </c>
      <c r="I795" s="26">
        <f t="shared" si="1287"/>
        <v>26861534</v>
      </c>
      <c r="J795" s="56">
        <f t="shared" si="1288"/>
        <v>-867534</v>
      </c>
      <c r="K795" s="57">
        <f t="shared" si="1289"/>
        <v>1.0333743940909441</v>
      </c>
      <c r="L795" s="30">
        <f t="shared" ref="L795:M795" si="1308">L796+L804+L805+L806</f>
        <v>36340000</v>
      </c>
      <c r="M795" s="30">
        <f t="shared" si="1308"/>
        <v>36340000</v>
      </c>
      <c r="N795" s="26">
        <f t="shared" ref="N795" si="1309">N796+N804+N805+N806</f>
        <v>11428466</v>
      </c>
      <c r="O795" s="26">
        <f t="shared" ref="O795" si="1310">O796+O804+O805+O806</f>
        <v>38290000</v>
      </c>
      <c r="P795" s="56">
        <f t="shared" ref="P795" si="1311">P796+P804+P805+P806</f>
        <v>-1950000</v>
      </c>
      <c r="Q795" s="60">
        <f t="shared" si="1276"/>
        <v>1.0536598789212988</v>
      </c>
      <c r="R795" s="18"/>
      <c r="S795" s="12" t="s">
        <v>91</v>
      </c>
    </row>
    <row r="796" spans="1:19" ht="18.75" x14ac:dyDescent="0.25">
      <c r="A796" s="13" t="str">
        <f t="shared" si="1285"/>
        <v>a</v>
      </c>
      <c r="B796" s="3" t="s">
        <v>2</v>
      </c>
      <c r="C796" s="4" t="s">
        <v>3</v>
      </c>
      <c r="D796" s="25">
        <f t="shared" ref="D796:H796" si="1312">D797+D798+D799+D800+D801+D802+D803</f>
        <v>742839</v>
      </c>
      <c r="E796" s="25">
        <f t="shared" ref="E796" si="1313">E797+E798+E799+E800+E801+E802+E803</f>
        <v>685</v>
      </c>
      <c r="F796" s="25">
        <f t="shared" si="1312"/>
        <v>25994000</v>
      </c>
      <c r="G796" s="25">
        <f t="shared" si="1312"/>
        <v>16852534</v>
      </c>
      <c r="H796" s="25">
        <f t="shared" si="1312"/>
        <v>10009000</v>
      </c>
      <c r="I796" s="26">
        <f t="shared" si="1287"/>
        <v>26861534</v>
      </c>
      <c r="J796" s="56">
        <f t="shared" si="1288"/>
        <v>-867534</v>
      </c>
      <c r="K796" s="57">
        <f t="shared" si="1289"/>
        <v>1.0333743940909441</v>
      </c>
      <c r="L796" s="25">
        <f t="shared" ref="L796:M796" si="1314">L797+L798+L799+L800+L801+L802+L803</f>
        <v>36340000</v>
      </c>
      <c r="M796" s="25">
        <f t="shared" si="1314"/>
        <v>36340000</v>
      </c>
      <c r="N796" s="25">
        <f t="shared" ref="N796:P796" si="1315">N797+N798+N799+N800+N801+N802+N803</f>
        <v>11428466</v>
      </c>
      <c r="O796" s="25">
        <f t="shared" si="1315"/>
        <v>38290000</v>
      </c>
      <c r="P796" s="58">
        <f t="shared" si="1315"/>
        <v>-1950000</v>
      </c>
      <c r="Q796" s="59">
        <f t="shared" si="1276"/>
        <v>1.0536598789212988</v>
      </c>
      <c r="R796" s="17"/>
      <c r="S796" s="12" t="s">
        <v>91</v>
      </c>
    </row>
    <row r="797" spans="1:19" ht="18.75" hidden="1" x14ac:dyDescent="0.25">
      <c r="A797" s="13" t="str">
        <f t="shared" si="1285"/>
        <v>b</v>
      </c>
      <c r="B797" s="5" t="s">
        <v>2</v>
      </c>
      <c r="C797" s="6" t="s">
        <v>4</v>
      </c>
      <c r="D797" s="26"/>
      <c r="E797" s="26"/>
      <c r="F797" s="26">
        <v>0</v>
      </c>
      <c r="G797" s="26"/>
      <c r="H797" s="26"/>
      <c r="I797" s="26">
        <f t="shared" si="1287"/>
        <v>0</v>
      </c>
      <c r="J797" s="26">
        <f t="shared" si="1288"/>
        <v>0</v>
      </c>
      <c r="K797" s="27" t="e">
        <f t="shared" si="1289"/>
        <v>#DIV/0!</v>
      </c>
      <c r="L797" s="31">
        <v>0</v>
      </c>
      <c r="M797" s="31">
        <v>0</v>
      </c>
      <c r="N797" s="26"/>
      <c r="O797" s="26">
        <f t="shared" ref="O797:O806" si="1316">I797+N797</f>
        <v>0</v>
      </c>
      <c r="P797" s="26">
        <f t="shared" ref="P797:P806" si="1317">M797-O797</f>
        <v>0</v>
      </c>
      <c r="Q797" s="29" t="e">
        <f t="shared" si="1276"/>
        <v>#DIV/0!</v>
      </c>
      <c r="R797" s="18"/>
      <c r="S797" s="12" t="s">
        <v>91</v>
      </c>
    </row>
    <row r="798" spans="1:19" ht="18.75" x14ac:dyDescent="0.25">
      <c r="A798" s="13" t="str">
        <f t="shared" si="1285"/>
        <v>a</v>
      </c>
      <c r="B798" s="5" t="s">
        <v>2</v>
      </c>
      <c r="C798" s="6" t="s">
        <v>5</v>
      </c>
      <c r="D798" s="26"/>
      <c r="E798" s="26"/>
      <c r="F798" s="26">
        <v>27000</v>
      </c>
      <c r="G798" s="26">
        <v>18000</v>
      </c>
      <c r="H798" s="26">
        <v>9000</v>
      </c>
      <c r="I798" s="26">
        <f t="shared" si="1287"/>
        <v>27000</v>
      </c>
      <c r="J798" s="56">
        <f t="shared" si="1288"/>
        <v>0</v>
      </c>
      <c r="K798" s="57">
        <f t="shared" si="1289"/>
        <v>1</v>
      </c>
      <c r="L798" s="31">
        <v>36000</v>
      </c>
      <c r="M798" s="31">
        <v>36000</v>
      </c>
      <c r="N798" s="26">
        <v>9000</v>
      </c>
      <c r="O798" s="26">
        <f t="shared" si="1316"/>
        <v>36000</v>
      </c>
      <c r="P798" s="56">
        <f t="shared" si="1317"/>
        <v>0</v>
      </c>
      <c r="Q798" s="60">
        <f t="shared" si="1276"/>
        <v>1</v>
      </c>
      <c r="R798" s="18"/>
      <c r="S798" s="12" t="s">
        <v>91</v>
      </c>
    </row>
    <row r="799" spans="1:19" ht="18.75" hidden="1" x14ac:dyDescent="0.25">
      <c r="A799" s="13" t="str">
        <f t="shared" si="1285"/>
        <v>b</v>
      </c>
      <c r="B799" s="5" t="s">
        <v>2</v>
      </c>
      <c r="C799" s="6" t="s">
        <v>6</v>
      </c>
      <c r="D799" s="26"/>
      <c r="E799" s="26"/>
      <c r="F799" s="26">
        <v>0</v>
      </c>
      <c r="G799" s="26"/>
      <c r="H799" s="26"/>
      <c r="I799" s="26">
        <f t="shared" si="1287"/>
        <v>0</v>
      </c>
      <c r="J799" s="26">
        <f t="shared" si="1288"/>
        <v>0</v>
      </c>
      <c r="K799" s="27" t="e">
        <f t="shared" si="1289"/>
        <v>#DIV/0!</v>
      </c>
      <c r="L799" s="31"/>
      <c r="M799" s="31"/>
      <c r="N799" s="26"/>
      <c r="O799" s="26">
        <f t="shared" si="1316"/>
        <v>0</v>
      </c>
      <c r="P799" s="26">
        <f t="shared" si="1317"/>
        <v>0</v>
      </c>
      <c r="Q799" s="29" t="e">
        <f t="shared" si="1276"/>
        <v>#DIV/0!</v>
      </c>
      <c r="R799" s="18"/>
      <c r="S799" s="12" t="s">
        <v>91</v>
      </c>
    </row>
    <row r="800" spans="1:19" ht="18.75" hidden="1" x14ac:dyDescent="0.25">
      <c r="A800" s="13" t="str">
        <f t="shared" si="1285"/>
        <v>b</v>
      </c>
      <c r="B800" s="5" t="s">
        <v>2</v>
      </c>
      <c r="C800" s="7" t="s">
        <v>7</v>
      </c>
      <c r="D800" s="26"/>
      <c r="E800" s="26"/>
      <c r="F800" s="26">
        <v>0</v>
      </c>
      <c r="G800" s="26"/>
      <c r="H800" s="26"/>
      <c r="I800" s="26">
        <f t="shared" si="1287"/>
        <v>0</v>
      </c>
      <c r="J800" s="26">
        <f t="shared" si="1288"/>
        <v>0</v>
      </c>
      <c r="K800" s="27" t="e">
        <f t="shared" si="1289"/>
        <v>#DIV/0!</v>
      </c>
      <c r="L800" s="31"/>
      <c r="M800" s="31"/>
      <c r="N800" s="26"/>
      <c r="O800" s="26">
        <f t="shared" si="1316"/>
        <v>0</v>
      </c>
      <c r="P800" s="26">
        <f t="shared" si="1317"/>
        <v>0</v>
      </c>
      <c r="Q800" s="29" t="e">
        <f t="shared" si="1276"/>
        <v>#DIV/0!</v>
      </c>
      <c r="R800" s="18"/>
      <c r="S800" s="12" t="s">
        <v>91</v>
      </c>
    </row>
    <row r="801" spans="1:19" ht="18.75" hidden="1" x14ac:dyDescent="0.25">
      <c r="A801" s="13" t="str">
        <f t="shared" si="1285"/>
        <v>b</v>
      </c>
      <c r="B801" s="5" t="s">
        <v>2</v>
      </c>
      <c r="C801" s="7" t="s">
        <v>8</v>
      </c>
      <c r="D801" s="26"/>
      <c r="E801" s="26"/>
      <c r="F801" s="26">
        <v>0</v>
      </c>
      <c r="G801" s="26"/>
      <c r="H801" s="26"/>
      <c r="I801" s="26">
        <f t="shared" si="1287"/>
        <v>0</v>
      </c>
      <c r="J801" s="26">
        <f t="shared" si="1288"/>
        <v>0</v>
      </c>
      <c r="K801" s="27" t="e">
        <f t="shared" si="1289"/>
        <v>#DIV/0!</v>
      </c>
      <c r="L801" s="31"/>
      <c r="M801" s="31"/>
      <c r="N801" s="26"/>
      <c r="O801" s="26">
        <f t="shared" si="1316"/>
        <v>0</v>
      </c>
      <c r="P801" s="26">
        <f t="shared" si="1317"/>
        <v>0</v>
      </c>
      <c r="Q801" s="29" t="e">
        <f t="shared" si="1276"/>
        <v>#DIV/0!</v>
      </c>
      <c r="R801" s="18"/>
      <c r="S801" s="12" t="s">
        <v>91</v>
      </c>
    </row>
    <row r="802" spans="1:19" ht="18.75" x14ac:dyDescent="0.25">
      <c r="A802" s="13" t="str">
        <f t="shared" si="1285"/>
        <v>a</v>
      </c>
      <c r="B802" s="5" t="s">
        <v>2</v>
      </c>
      <c r="C802" s="7" t="s">
        <v>9</v>
      </c>
      <c r="D802" s="26">
        <v>742839</v>
      </c>
      <c r="E802" s="26">
        <v>685</v>
      </c>
      <c r="F802" s="26">
        <v>25967000</v>
      </c>
      <c r="G802" s="26">
        <v>16834534</v>
      </c>
      <c r="H802" s="26">
        <v>10000000</v>
      </c>
      <c r="I802" s="26">
        <f t="shared" si="1287"/>
        <v>26834534</v>
      </c>
      <c r="J802" s="56">
        <f t="shared" si="1288"/>
        <v>-867534</v>
      </c>
      <c r="K802" s="57">
        <f t="shared" si="1289"/>
        <v>1.0334090961605114</v>
      </c>
      <c r="L802" s="31">
        <v>36304000</v>
      </c>
      <c r="M802" s="31">
        <v>36304000</v>
      </c>
      <c r="N802" s="26">
        <v>11419466</v>
      </c>
      <c r="O802" s="26">
        <f t="shared" si="1316"/>
        <v>38254000</v>
      </c>
      <c r="P802" s="56">
        <f t="shared" si="1317"/>
        <v>-1950000</v>
      </c>
      <c r="Q802" s="60">
        <f t="shared" si="1276"/>
        <v>1.0537130894667255</v>
      </c>
      <c r="R802" s="18"/>
      <c r="S802" s="12" t="s">
        <v>91</v>
      </c>
    </row>
    <row r="803" spans="1:19" ht="18.75" hidden="1" x14ac:dyDescent="0.25">
      <c r="A803" s="13" t="str">
        <f t="shared" si="1285"/>
        <v>b</v>
      </c>
      <c r="B803" s="5" t="s">
        <v>2</v>
      </c>
      <c r="C803" s="7" t="s">
        <v>10</v>
      </c>
      <c r="D803" s="26"/>
      <c r="E803" s="26"/>
      <c r="F803" s="26">
        <v>0</v>
      </c>
      <c r="G803" s="26"/>
      <c r="H803" s="26"/>
      <c r="I803" s="26">
        <f t="shared" si="1287"/>
        <v>0</v>
      </c>
      <c r="J803" s="26">
        <f t="shared" si="1288"/>
        <v>0</v>
      </c>
      <c r="K803" s="27" t="e">
        <f t="shared" si="1289"/>
        <v>#DIV/0!</v>
      </c>
      <c r="L803" s="31"/>
      <c r="M803" s="31"/>
      <c r="N803" s="26"/>
      <c r="O803" s="26">
        <f t="shared" si="1316"/>
        <v>0</v>
      </c>
      <c r="P803" s="26">
        <f t="shared" si="1317"/>
        <v>0</v>
      </c>
      <c r="Q803" s="29" t="e">
        <f t="shared" si="1276"/>
        <v>#DIV/0!</v>
      </c>
      <c r="R803" s="18"/>
      <c r="S803" s="12" t="s">
        <v>91</v>
      </c>
    </row>
    <row r="804" spans="1:19" ht="18.75" hidden="1" x14ac:dyDescent="0.25">
      <c r="A804" s="13" t="str">
        <f t="shared" si="1285"/>
        <v>b</v>
      </c>
      <c r="B804" s="5" t="s">
        <v>2</v>
      </c>
      <c r="C804" s="4" t="s">
        <v>11</v>
      </c>
      <c r="D804" s="25"/>
      <c r="E804" s="25"/>
      <c r="F804" s="25">
        <v>0</v>
      </c>
      <c r="G804" s="25"/>
      <c r="H804" s="25"/>
      <c r="I804" s="26">
        <f t="shared" si="1287"/>
        <v>0</v>
      </c>
      <c r="J804" s="26">
        <f t="shared" si="1288"/>
        <v>0</v>
      </c>
      <c r="K804" s="27" t="e">
        <f t="shared" si="1289"/>
        <v>#DIV/0!</v>
      </c>
      <c r="L804" s="25">
        <v>0</v>
      </c>
      <c r="M804" s="25">
        <v>0</v>
      </c>
      <c r="N804" s="25"/>
      <c r="O804" s="25">
        <f t="shared" si="1316"/>
        <v>0</v>
      </c>
      <c r="P804" s="25">
        <f t="shared" si="1317"/>
        <v>0</v>
      </c>
      <c r="Q804" s="28" t="e">
        <f t="shared" si="1276"/>
        <v>#DIV/0!</v>
      </c>
      <c r="R804" s="17"/>
      <c r="S804" s="12" t="s">
        <v>91</v>
      </c>
    </row>
    <row r="805" spans="1:19" ht="18.75" hidden="1" x14ac:dyDescent="0.25">
      <c r="A805" s="13" t="str">
        <f t="shared" si="1285"/>
        <v>b</v>
      </c>
      <c r="B805" s="5" t="s">
        <v>2</v>
      </c>
      <c r="C805" s="4" t="s">
        <v>12</v>
      </c>
      <c r="D805" s="25"/>
      <c r="E805" s="25"/>
      <c r="F805" s="25">
        <v>0</v>
      </c>
      <c r="G805" s="25"/>
      <c r="H805" s="25"/>
      <c r="I805" s="26">
        <f t="shared" si="1287"/>
        <v>0</v>
      </c>
      <c r="J805" s="26">
        <f t="shared" si="1288"/>
        <v>0</v>
      </c>
      <c r="K805" s="27" t="e">
        <f t="shared" si="1289"/>
        <v>#DIV/0!</v>
      </c>
      <c r="L805" s="25">
        <v>0</v>
      </c>
      <c r="M805" s="25">
        <v>0</v>
      </c>
      <c r="N805" s="25"/>
      <c r="O805" s="25">
        <f t="shared" si="1316"/>
        <v>0</v>
      </c>
      <c r="P805" s="25">
        <f t="shared" si="1317"/>
        <v>0</v>
      </c>
      <c r="Q805" s="28" t="e">
        <f t="shared" si="1276"/>
        <v>#DIV/0!</v>
      </c>
      <c r="R805" s="17"/>
      <c r="S805" s="12" t="s">
        <v>91</v>
      </c>
    </row>
    <row r="806" spans="1:19" ht="18.75" hidden="1" x14ac:dyDescent="0.25">
      <c r="A806" s="13" t="str">
        <f t="shared" si="1285"/>
        <v>b</v>
      </c>
      <c r="B806" s="5" t="s">
        <v>2</v>
      </c>
      <c r="C806" s="4" t="s">
        <v>13</v>
      </c>
      <c r="D806" s="25"/>
      <c r="E806" s="25"/>
      <c r="F806" s="25">
        <v>0</v>
      </c>
      <c r="G806" s="25"/>
      <c r="H806" s="25"/>
      <c r="I806" s="26">
        <f t="shared" si="1287"/>
        <v>0</v>
      </c>
      <c r="J806" s="26">
        <f t="shared" si="1288"/>
        <v>0</v>
      </c>
      <c r="K806" s="27" t="e">
        <f t="shared" si="1289"/>
        <v>#DIV/0!</v>
      </c>
      <c r="L806" s="25">
        <v>0</v>
      </c>
      <c r="M806" s="25">
        <v>0</v>
      </c>
      <c r="N806" s="25"/>
      <c r="O806" s="25">
        <f t="shared" si="1316"/>
        <v>0</v>
      </c>
      <c r="P806" s="25">
        <f t="shared" si="1317"/>
        <v>0</v>
      </c>
      <c r="Q806" s="28" t="e">
        <f t="shared" si="1276"/>
        <v>#DIV/0!</v>
      </c>
      <c r="R806" s="17"/>
      <c r="S806" s="12" t="s">
        <v>91</v>
      </c>
    </row>
    <row r="807" spans="1:19" ht="36" x14ac:dyDescent="0.25">
      <c r="A807" s="13" t="str">
        <f t="shared" si="1285"/>
        <v>a</v>
      </c>
      <c r="B807" s="19" t="s">
        <v>170</v>
      </c>
      <c r="C807" s="20" t="s">
        <v>70</v>
      </c>
      <c r="D807" s="26">
        <f t="shared" ref="D807:H807" si="1318">D808+D816+D817+D818</f>
        <v>117</v>
      </c>
      <c r="E807" s="26"/>
      <c r="F807" s="26">
        <f t="shared" ref="F807" si="1319">F808+F816+F817+F818</f>
        <v>2400300</v>
      </c>
      <c r="G807" s="26">
        <f t="shared" si="1318"/>
        <v>1649919</v>
      </c>
      <c r="H807" s="26">
        <f t="shared" si="1318"/>
        <v>900000</v>
      </c>
      <c r="I807" s="26">
        <f t="shared" si="1287"/>
        <v>2549919</v>
      </c>
      <c r="J807" s="56">
        <f t="shared" si="1288"/>
        <v>-149619</v>
      </c>
      <c r="K807" s="57">
        <f t="shared" si="1289"/>
        <v>1.0623334583177102</v>
      </c>
      <c r="L807" s="30">
        <f t="shared" ref="L807:M807" si="1320">L808+L816+L817+L818</f>
        <v>3000000</v>
      </c>
      <c r="M807" s="30">
        <f t="shared" si="1320"/>
        <v>3000000</v>
      </c>
      <c r="N807" s="26">
        <f t="shared" ref="N807" si="1321">N808+N816+N817+N818</f>
        <v>952076</v>
      </c>
      <c r="O807" s="26">
        <f t="shared" ref="O807" si="1322">O808+O816+O817+O818</f>
        <v>3501995</v>
      </c>
      <c r="P807" s="56">
        <f t="shared" ref="P807" si="1323">P808+P816+P817+P818</f>
        <v>-501995</v>
      </c>
      <c r="Q807" s="60">
        <f t="shared" si="1276"/>
        <v>1.1673316666666667</v>
      </c>
      <c r="R807" s="18"/>
      <c r="S807" s="12" t="s">
        <v>91</v>
      </c>
    </row>
    <row r="808" spans="1:19" ht="18.75" x14ac:dyDescent="0.25">
      <c r="A808" s="13" t="str">
        <f t="shared" si="1285"/>
        <v>a</v>
      </c>
      <c r="B808" s="3" t="s">
        <v>2</v>
      </c>
      <c r="C808" s="4" t="s">
        <v>3</v>
      </c>
      <c r="D808" s="25">
        <f t="shared" ref="D808:H808" si="1324">D809+D810+D811+D812+D813+D814+D815</f>
        <v>117</v>
      </c>
      <c r="E808" s="25"/>
      <c r="F808" s="25">
        <f t="shared" si="1324"/>
        <v>2400300</v>
      </c>
      <c r="G808" s="25">
        <f t="shared" si="1324"/>
        <v>1649919</v>
      </c>
      <c r="H808" s="25">
        <f t="shared" si="1324"/>
        <v>900000</v>
      </c>
      <c r="I808" s="26">
        <f t="shared" si="1287"/>
        <v>2549919</v>
      </c>
      <c r="J808" s="56">
        <f t="shared" si="1288"/>
        <v>-149619</v>
      </c>
      <c r="K808" s="57">
        <f t="shared" si="1289"/>
        <v>1.0623334583177102</v>
      </c>
      <c r="L808" s="25">
        <f t="shared" ref="L808:M808" si="1325">L809+L810+L811+L812+L813+L814+L815</f>
        <v>3000000</v>
      </c>
      <c r="M808" s="25">
        <f t="shared" si="1325"/>
        <v>3000000</v>
      </c>
      <c r="N808" s="25">
        <f t="shared" ref="N808:P808" si="1326">N809+N810+N811+N812+N813+N814+N815</f>
        <v>952076</v>
      </c>
      <c r="O808" s="25">
        <f t="shared" si="1326"/>
        <v>3501995</v>
      </c>
      <c r="P808" s="58">
        <f t="shared" si="1326"/>
        <v>-501995</v>
      </c>
      <c r="Q808" s="59">
        <f t="shared" si="1276"/>
        <v>1.1673316666666667</v>
      </c>
      <c r="R808" s="17"/>
      <c r="S808" s="12" t="s">
        <v>91</v>
      </c>
    </row>
    <row r="809" spans="1:19" ht="18.75" hidden="1" x14ac:dyDescent="0.25">
      <c r="A809" s="13" t="str">
        <f t="shared" si="1285"/>
        <v>b</v>
      </c>
      <c r="B809" s="5" t="s">
        <v>2</v>
      </c>
      <c r="C809" s="6" t="s">
        <v>4</v>
      </c>
      <c r="D809" s="26"/>
      <c r="E809" s="26"/>
      <c r="F809" s="26">
        <v>0</v>
      </c>
      <c r="G809" s="26"/>
      <c r="H809" s="26"/>
      <c r="I809" s="26">
        <f t="shared" si="1287"/>
        <v>0</v>
      </c>
      <c r="J809" s="26">
        <f t="shared" si="1288"/>
        <v>0</v>
      </c>
      <c r="K809" s="27" t="e">
        <f t="shared" si="1289"/>
        <v>#DIV/0!</v>
      </c>
      <c r="L809" s="31">
        <v>0</v>
      </c>
      <c r="M809" s="31">
        <v>0</v>
      </c>
      <c r="N809" s="26"/>
      <c r="O809" s="26">
        <f t="shared" ref="O809:O818" si="1327">I809+N809</f>
        <v>0</v>
      </c>
      <c r="P809" s="26">
        <f t="shared" ref="P809:P818" si="1328">M809-O809</f>
        <v>0</v>
      </c>
      <c r="Q809" s="29" t="e">
        <f t="shared" si="1276"/>
        <v>#DIV/0!</v>
      </c>
      <c r="R809" s="18"/>
      <c r="S809" s="12" t="s">
        <v>91</v>
      </c>
    </row>
    <row r="810" spans="1:19" ht="18.75" x14ac:dyDescent="0.25">
      <c r="A810" s="13" t="str">
        <f t="shared" si="1285"/>
        <v>a</v>
      </c>
      <c r="B810" s="5" t="s">
        <v>2</v>
      </c>
      <c r="C810" s="6" t="s">
        <v>5</v>
      </c>
      <c r="D810" s="26"/>
      <c r="E810" s="26"/>
      <c r="F810" s="26">
        <v>215750</v>
      </c>
      <c r="G810" s="26">
        <v>144245</v>
      </c>
      <c r="H810" s="26"/>
      <c r="I810" s="26">
        <f t="shared" si="1287"/>
        <v>144245</v>
      </c>
      <c r="J810" s="56">
        <f t="shared" si="1288"/>
        <v>71505</v>
      </c>
      <c r="K810" s="57">
        <f t="shared" si="1289"/>
        <v>0.66857473928157585</v>
      </c>
      <c r="L810" s="31">
        <v>286000</v>
      </c>
      <c r="M810" s="31">
        <v>287250</v>
      </c>
      <c r="N810" s="26"/>
      <c r="O810" s="26">
        <f t="shared" si="1327"/>
        <v>144245</v>
      </c>
      <c r="P810" s="56">
        <f t="shared" si="1328"/>
        <v>143005</v>
      </c>
      <c r="Q810" s="60">
        <f t="shared" si="1276"/>
        <v>0.50215839860748479</v>
      </c>
      <c r="R810" s="18"/>
      <c r="S810" s="12" t="s">
        <v>91</v>
      </c>
    </row>
    <row r="811" spans="1:19" ht="18.75" hidden="1" x14ac:dyDescent="0.25">
      <c r="A811" s="13" t="str">
        <f t="shared" si="1285"/>
        <v>b</v>
      </c>
      <c r="B811" s="5" t="s">
        <v>2</v>
      </c>
      <c r="C811" s="6" t="s">
        <v>6</v>
      </c>
      <c r="D811" s="26"/>
      <c r="E811" s="26"/>
      <c r="F811" s="26">
        <v>0</v>
      </c>
      <c r="G811" s="26"/>
      <c r="H811" s="26"/>
      <c r="I811" s="26">
        <f t="shared" si="1287"/>
        <v>0</v>
      </c>
      <c r="J811" s="26">
        <f t="shared" si="1288"/>
        <v>0</v>
      </c>
      <c r="K811" s="27" t="e">
        <f t="shared" si="1289"/>
        <v>#DIV/0!</v>
      </c>
      <c r="L811" s="31">
        <v>0</v>
      </c>
      <c r="M811" s="31">
        <v>0</v>
      </c>
      <c r="N811" s="26"/>
      <c r="O811" s="26">
        <f t="shared" si="1327"/>
        <v>0</v>
      </c>
      <c r="P811" s="26">
        <f t="shared" si="1328"/>
        <v>0</v>
      </c>
      <c r="Q811" s="29" t="e">
        <f t="shared" si="1276"/>
        <v>#DIV/0!</v>
      </c>
      <c r="R811" s="18"/>
      <c r="S811" s="12" t="s">
        <v>91</v>
      </c>
    </row>
    <row r="812" spans="1:19" ht="18.75" hidden="1" x14ac:dyDescent="0.25">
      <c r="A812" s="13" t="str">
        <f t="shared" si="1285"/>
        <v>b</v>
      </c>
      <c r="B812" s="5" t="s">
        <v>2</v>
      </c>
      <c r="C812" s="7" t="s">
        <v>7</v>
      </c>
      <c r="D812" s="26"/>
      <c r="E812" s="26"/>
      <c r="F812" s="26">
        <v>0</v>
      </c>
      <c r="G812" s="26"/>
      <c r="H812" s="26"/>
      <c r="I812" s="26">
        <f t="shared" si="1287"/>
        <v>0</v>
      </c>
      <c r="J812" s="26">
        <f t="shared" si="1288"/>
        <v>0</v>
      </c>
      <c r="K812" s="27" t="e">
        <f t="shared" si="1289"/>
        <v>#DIV/0!</v>
      </c>
      <c r="L812" s="31">
        <v>0</v>
      </c>
      <c r="M812" s="31">
        <v>0</v>
      </c>
      <c r="N812" s="26"/>
      <c r="O812" s="26">
        <f t="shared" si="1327"/>
        <v>0</v>
      </c>
      <c r="P812" s="26">
        <f t="shared" si="1328"/>
        <v>0</v>
      </c>
      <c r="Q812" s="29" t="e">
        <f t="shared" si="1276"/>
        <v>#DIV/0!</v>
      </c>
      <c r="R812" s="18"/>
      <c r="S812" s="12" t="s">
        <v>91</v>
      </c>
    </row>
    <row r="813" spans="1:19" ht="18.75" hidden="1" x14ac:dyDescent="0.25">
      <c r="A813" s="13" t="str">
        <f t="shared" si="1285"/>
        <v>b</v>
      </c>
      <c r="B813" s="5" t="s">
        <v>2</v>
      </c>
      <c r="C813" s="7" t="s">
        <v>8</v>
      </c>
      <c r="D813" s="26"/>
      <c r="E813" s="26"/>
      <c r="F813" s="26"/>
      <c r="G813" s="26"/>
      <c r="H813" s="26"/>
      <c r="I813" s="26">
        <f t="shared" si="1287"/>
        <v>0</v>
      </c>
      <c r="J813" s="26">
        <f t="shared" si="1288"/>
        <v>0</v>
      </c>
      <c r="K813" s="27" t="e">
        <f t="shared" si="1289"/>
        <v>#DIV/0!</v>
      </c>
      <c r="L813" s="31">
        <v>0</v>
      </c>
      <c r="M813" s="31">
        <v>0</v>
      </c>
      <c r="N813" s="26"/>
      <c r="O813" s="26">
        <f t="shared" si="1327"/>
        <v>0</v>
      </c>
      <c r="P813" s="26">
        <f t="shared" si="1328"/>
        <v>0</v>
      </c>
      <c r="Q813" s="29" t="e">
        <f t="shared" si="1276"/>
        <v>#DIV/0!</v>
      </c>
      <c r="R813" s="18"/>
      <c r="S813" s="12" t="s">
        <v>91</v>
      </c>
    </row>
    <row r="814" spans="1:19" ht="18.75" x14ac:dyDescent="0.25">
      <c r="A814" s="13" t="str">
        <f t="shared" si="1285"/>
        <v>a</v>
      </c>
      <c r="B814" s="5" t="s">
        <v>2</v>
      </c>
      <c r="C814" s="7" t="s">
        <v>9</v>
      </c>
      <c r="D814" s="26">
        <v>117</v>
      </c>
      <c r="E814" s="26"/>
      <c r="F814" s="26">
        <v>2184550</v>
      </c>
      <c r="G814" s="26">
        <v>1505674</v>
      </c>
      <c r="H814" s="26">
        <v>900000</v>
      </c>
      <c r="I814" s="26">
        <f t="shared" si="1287"/>
        <v>2405674</v>
      </c>
      <c r="J814" s="56">
        <f t="shared" si="1288"/>
        <v>-221124</v>
      </c>
      <c r="K814" s="57">
        <f t="shared" si="1289"/>
        <v>1.1012217619189306</v>
      </c>
      <c r="L814" s="31">
        <v>2714000</v>
      </c>
      <c r="M814" s="31">
        <v>2712750</v>
      </c>
      <c r="N814" s="26">
        <v>952076</v>
      </c>
      <c r="O814" s="26">
        <f t="shared" si="1327"/>
        <v>3357750</v>
      </c>
      <c r="P814" s="56">
        <f t="shared" si="1328"/>
        <v>-645000</v>
      </c>
      <c r="Q814" s="60">
        <f t="shared" si="1276"/>
        <v>1.2377661045064972</v>
      </c>
      <c r="R814" s="18"/>
      <c r="S814" s="12" t="s">
        <v>91</v>
      </c>
    </row>
    <row r="815" spans="1:19" ht="18.75" hidden="1" x14ac:dyDescent="0.25">
      <c r="A815" s="13" t="str">
        <f t="shared" si="1285"/>
        <v>b</v>
      </c>
      <c r="B815" s="5" t="s">
        <v>2</v>
      </c>
      <c r="C815" s="7" t="s">
        <v>10</v>
      </c>
      <c r="D815" s="26"/>
      <c r="E815" s="26"/>
      <c r="F815" s="26">
        <v>0</v>
      </c>
      <c r="G815" s="26"/>
      <c r="H815" s="26"/>
      <c r="I815" s="26">
        <f t="shared" si="1287"/>
        <v>0</v>
      </c>
      <c r="J815" s="26">
        <f t="shared" si="1288"/>
        <v>0</v>
      </c>
      <c r="K815" s="27" t="e">
        <f t="shared" si="1289"/>
        <v>#DIV/0!</v>
      </c>
      <c r="L815" s="31">
        <v>0</v>
      </c>
      <c r="M815" s="31">
        <v>0</v>
      </c>
      <c r="N815" s="26"/>
      <c r="O815" s="26">
        <f t="shared" si="1327"/>
        <v>0</v>
      </c>
      <c r="P815" s="26">
        <f t="shared" si="1328"/>
        <v>0</v>
      </c>
      <c r="Q815" s="29" t="e">
        <f t="shared" si="1276"/>
        <v>#DIV/0!</v>
      </c>
      <c r="R815" s="18"/>
      <c r="S815" s="12" t="s">
        <v>91</v>
      </c>
    </row>
    <row r="816" spans="1:19" ht="18.75" hidden="1" x14ac:dyDescent="0.25">
      <c r="A816" s="13" t="str">
        <f t="shared" si="1285"/>
        <v>b</v>
      </c>
      <c r="B816" s="5" t="s">
        <v>2</v>
      </c>
      <c r="C816" s="4" t="s">
        <v>11</v>
      </c>
      <c r="D816" s="25"/>
      <c r="E816" s="25"/>
      <c r="F816" s="25">
        <v>0</v>
      </c>
      <c r="G816" s="25"/>
      <c r="H816" s="25"/>
      <c r="I816" s="26">
        <f t="shared" si="1287"/>
        <v>0</v>
      </c>
      <c r="J816" s="26">
        <f t="shared" si="1288"/>
        <v>0</v>
      </c>
      <c r="K816" s="27" t="e">
        <f t="shared" si="1289"/>
        <v>#DIV/0!</v>
      </c>
      <c r="L816" s="25">
        <v>0</v>
      </c>
      <c r="M816" s="25">
        <v>0</v>
      </c>
      <c r="N816" s="25"/>
      <c r="O816" s="25">
        <f t="shared" si="1327"/>
        <v>0</v>
      </c>
      <c r="P816" s="25">
        <f t="shared" si="1328"/>
        <v>0</v>
      </c>
      <c r="Q816" s="28" t="e">
        <f t="shared" si="1276"/>
        <v>#DIV/0!</v>
      </c>
      <c r="R816" s="17"/>
      <c r="S816" s="12" t="s">
        <v>91</v>
      </c>
    </row>
    <row r="817" spans="1:19" ht="18.75" hidden="1" x14ac:dyDescent="0.25">
      <c r="A817" s="13" t="str">
        <f t="shared" si="1285"/>
        <v>b</v>
      </c>
      <c r="B817" s="5" t="s">
        <v>2</v>
      </c>
      <c r="C817" s="4" t="s">
        <v>12</v>
      </c>
      <c r="D817" s="25"/>
      <c r="E817" s="25"/>
      <c r="F817" s="25">
        <v>0</v>
      </c>
      <c r="G817" s="25"/>
      <c r="H817" s="25"/>
      <c r="I817" s="26">
        <f t="shared" si="1287"/>
        <v>0</v>
      </c>
      <c r="J817" s="26">
        <f t="shared" si="1288"/>
        <v>0</v>
      </c>
      <c r="K817" s="27" t="e">
        <f t="shared" si="1289"/>
        <v>#DIV/0!</v>
      </c>
      <c r="L817" s="25">
        <v>0</v>
      </c>
      <c r="M817" s="25">
        <v>0</v>
      </c>
      <c r="N817" s="25"/>
      <c r="O817" s="25">
        <f t="shared" si="1327"/>
        <v>0</v>
      </c>
      <c r="P817" s="25">
        <f t="shared" si="1328"/>
        <v>0</v>
      </c>
      <c r="Q817" s="28" t="e">
        <f t="shared" si="1276"/>
        <v>#DIV/0!</v>
      </c>
      <c r="R817" s="17"/>
      <c r="S817" s="12" t="s">
        <v>91</v>
      </c>
    </row>
    <row r="818" spans="1:19" ht="18.75" hidden="1" x14ac:dyDescent="0.25">
      <c r="A818" s="13" t="str">
        <f t="shared" si="1285"/>
        <v>b</v>
      </c>
      <c r="B818" s="5" t="s">
        <v>2</v>
      </c>
      <c r="C818" s="4" t="s">
        <v>13</v>
      </c>
      <c r="D818" s="25"/>
      <c r="E818" s="25"/>
      <c r="F818" s="25">
        <v>0</v>
      </c>
      <c r="G818" s="25"/>
      <c r="H818" s="25"/>
      <c r="I818" s="26">
        <f t="shared" si="1287"/>
        <v>0</v>
      </c>
      <c r="J818" s="26">
        <f t="shared" si="1288"/>
        <v>0</v>
      </c>
      <c r="K818" s="27" t="e">
        <f t="shared" si="1289"/>
        <v>#DIV/0!</v>
      </c>
      <c r="L818" s="25">
        <v>0</v>
      </c>
      <c r="M818" s="25">
        <v>0</v>
      </c>
      <c r="N818" s="25"/>
      <c r="O818" s="25">
        <f t="shared" si="1327"/>
        <v>0</v>
      </c>
      <c r="P818" s="25">
        <f t="shared" si="1328"/>
        <v>0</v>
      </c>
      <c r="Q818" s="28" t="e">
        <f t="shared" si="1276"/>
        <v>#DIV/0!</v>
      </c>
      <c r="R818" s="17"/>
      <c r="S818" s="12" t="s">
        <v>91</v>
      </c>
    </row>
    <row r="819" spans="1:19" ht="71.25" customHeight="1" x14ac:dyDescent="0.25">
      <c r="A819" s="13" t="str">
        <f t="shared" si="1285"/>
        <v>a</v>
      </c>
      <c r="B819" s="19" t="s">
        <v>171</v>
      </c>
      <c r="C819" s="20" t="s">
        <v>71</v>
      </c>
      <c r="D819" s="26">
        <f t="shared" ref="D819:F819" si="1329">D820+D828+D829+D830</f>
        <v>78650</v>
      </c>
      <c r="E819" s="26">
        <f t="shared" ref="E819" si="1330">E820+E828+E829+E830</f>
        <v>31260.31</v>
      </c>
      <c r="F819" s="26">
        <f t="shared" si="1329"/>
        <v>8127500</v>
      </c>
      <c r="G819" s="26">
        <f t="shared" ref="G819:H819" si="1331">G820+G828+G829+G830</f>
        <v>5047144</v>
      </c>
      <c r="H819" s="26">
        <f t="shared" si="1331"/>
        <v>3080356</v>
      </c>
      <c r="I819" s="26">
        <f t="shared" si="1287"/>
        <v>8127500</v>
      </c>
      <c r="J819" s="56">
        <f t="shared" si="1288"/>
        <v>0</v>
      </c>
      <c r="K819" s="57">
        <f t="shared" si="1289"/>
        <v>1</v>
      </c>
      <c r="L819" s="30">
        <f t="shared" ref="L819:M819" si="1332">L820+L828+L829+L830</f>
        <v>9800000</v>
      </c>
      <c r="M819" s="30">
        <f t="shared" si="1332"/>
        <v>9800000</v>
      </c>
      <c r="N819" s="26">
        <f t="shared" ref="N819" si="1333">N820+N828+N829+N830</f>
        <v>1672500</v>
      </c>
      <c r="O819" s="26">
        <f t="shared" ref="O819" si="1334">O820+O828+O829+O830</f>
        <v>9800000</v>
      </c>
      <c r="P819" s="56">
        <f t="shared" ref="P819" si="1335">P820+P828+P829+P830</f>
        <v>0</v>
      </c>
      <c r="Q819" s="60">
        <f t="shared" si="1276"/>
        <v>1</v>
      </c>
      <c r="R819" s="18"/>
      <c r="S819" s="12" t="s">
        <v>91</v>
      </c>
    </row>
    <row r="820" spans="1:19" ht="18.75" x14ac:dyDescent="0.25">
      <c r="A820" s="13" t="str">
        <f t="shared" si="1285"/>
        <v>a</v>
      </c>
      <c r="B820" s="3" t="s">
        <v>2</v>
      </c>
      <c r="C820" s="4" t="s">
        <v>3</v>
      </c>
      <c r="D820" s="25">
        <f t="shared" ref="D820:H820" si="1336">D821+D822+D823+D824+D825+D826+D827</f>
        <v>78650</v>
      </c>
      <c r="E820" s="25">
        <f t="shared" ref="E820" si="1337">E821+E822+E823+E824+E825+E826+E827</f>
        <v>31260.31</v>
      </c>
      <c r="F820" s="25">
        <f t="shared" si="1336"/>
        <v>8127500</v>
      </c>
      <c r="G820" s="25">
        <f t="shared" si="1336"/>
        <v>5047144</v>
      </c>
      <c r="H820" s="25">
        <f t="shared" si="1336"/>
        <v>3080356</v>
      </c>
      <c r="I820" s="26">
        <f t="shared" si="1287"/>
        <v>8127500</v>
      </c>
      <c r="J820" s="56">
        <f t="shared" si="1288"/>
        <v>0</v>
      </c>
      <c r="K820" s="57">
        <f t="shared" si="1289"/>
        <v>1</v>
      </c>
      <c r="L820" s="25">
        <f t="shared" ref="L820:M820" si="1338">L821+L822+L823+L824+L825+L826+L827</f>
        <v>9800000</v>
      </c>
      <c r="M820" s="25">
        <f t="shared" si="1338"/>
        <v>9800000</v>
      </c>
      <c r="N820" s="25">
        <f t="shared" ref="N820:P820" si="1339">N821+N822+N823+N824+N825+N826+N827</f>
        <v>1672500</v>
      </c>
      <c r="O820" s="25">
        <f t="shared" si="1339"/>
        <v>9800000</v>
      </c>
      <c r="P820" s="58">
        <f t="shared" si="1339"/>
        <v>0</v>
      </c>
      <c r="Q820" s="59">
        <f t="shared" si="1276"/>
        <v>1</v>
      </c>
      <c r="R820" s="17"/>
      <c r="S820" s="12" t="s">
        <v>91</v>
      </c>
    </row>
    <row r="821" spans="1:19" ht="18.75" hidden="1" x14ac:dyDescent="0.25">
      <c r="A821" s="13" t="str">
        <f t="shared" si="1285"/>
        <v>b</v>
      </c>
      <c r="B821" s="5" t="s">
        <v>2</v>
      </c>
      <c r="C821" s="6" t="s">
        <v>4</v>
      </c>
      <c r="D821" s="26"/>
      <c r="E821" s="26"/>
      <c r="F821" s="26">
        <v>0</v>
      </c>
      <c r="G821" s="26"/>
      <c r="H821" s="26"/>
      <c r="I821" s="26">
        <f t="shared" si="1287"/>
        <v>0</v>
      </c>
      <c r="J821" s="26">
        <f t="shared" si="1288"/>
        <v>0</v>
      </c>
      <c r="K821" s="27" t="e">
        <f t="shared" si="1289"/>
        <v>#DIV/0!</v>
      </c>
      <c r="L821" s="31">
        <v>0</v>
      </c>
      <c r="M821" s="31">
        <v>0</v>
      </c>
      <c r="N821" s="26"/>
      <c r="O821" s="26">
        <f t="shared" ref="O821:O830" si="1340">I821+N821</f>
        <v>0</v>
      </c>
      <c r="P821" s="26">
        <f t="shared" ref="P821:P830" si="1341">M821-O821</f>
        <v>0</v>
      </c>
      <c r="Q821" s="29" t="e">
        <f t="shared" si="1276"/>
        <v>#DIV/0!</v>
      </c>
      <c r="R821" s="18"/>
      <c r="S821" s="12" t="s">
        <v>91</v>
      </c>
    </row>
    <row r="822" spans="1:19" ht="18.75" x14ac:dyDescent="0.25">
      <c r="A822" s="13" t="str">
        <f t="shared" si="1285"/>
        <v>a</v>
      </c>
      <c r="B822" s="5" t="s">
        <v>2</v>
      </c>
      <c r="C822" s="6" t="s">
        <v>5</v>
      </c>
      <c r="D822" s="26"/>
      <c r="E822" s="26"/>
      <c r="F822" s="26">
        <v>178000</v>
      </c>
      <c r="G822" s="26">
        <v>108000</v>
      </c>
      <c r="H822" s="26">
        <v>70000</v>
      </c>
      <c r="I822" s="26">
        <f t="shared" si="1287"/>
        <v>178000</v>
      </c>
      <c r="J822" s="56">
        <f t="shared" si="1288"/>
        <v>0</v>
      </c>
      <c r="K822" s="57">
        <f t="shared" si="1289"/>
        <v>1</v>
      </c>
      <c r="L822" s="31">
        <v>216000</v>
      </c>
      <c r="M822" s="31">
        <v>240000</v>
      </c>
      <c r="N822" s="26">
        <v>62000</v>
      </c>
      <c r="O822" s="26">
        <f t="shared" si="1340"/>
        <v>240000</v>
      </c>
      <c r="P822" s="56">
        <f t="shared" si="1341"/>
        <v>0</v>
      </c>
      <c r="Q822" s="60">
        <f t="shared" si="1276"/>
        <v>1</v>
      </c>
      <c r="R822" s="18"/>
      <c r="S822" s="12" t="s">
        <v>91</v>
      </c>
    </row>
    <row r="823" spans="1:19" ht="18.75" hidden="1" x14ac:dyDescent="0.25">
      <c r="A823" s="13" t="str">
        <f t="shared" si="1285"/>
        <v>b</v>
      </c>
      <c r="B823" s="5" t="s">
        <v>2</v>
      </c>
      <c r="C823" s="6" t="s">
        <v>6</v>
      </c>
      <c r="D823" s="26"/>
      <c r="E823" s="26"/>
      <c r="F823" s="26">
        <v>0</v>
      </c>
      <c r="G823" s="26"/>
      <c r="H823" s="26"/>
      <c r="I823" s="26">
        <f t="shared" si="1287"/>
        <v>0</v>
      </c>
      <c r="J823" s="26">
        <f t="shared" si="1288"/>
        <v>0</v>
      </c>
      <c r="K823" s="27" t="e">
        <f t="shared" si="1289"/>
        <v>#DIV/0!</v>
      </c>
      <c r="L823" s="31">
        <v>0</v>
      </c>
      <c r="M823" s="31">
        <v>0</v>
      </c>
      <c r="N823" s="26"/>
      <c r="O823" s="26">
        <f t="shared" si="1340"/>
        <v>0</v>
      </c>
      <c r="P823" s="26">
        <f t="shared" si="1341"/>
        <v>0</v>
      </c>
      <c r="Q823" s="29" t="e">
        <f t="shared" si="1276"/>
        <v>#DIV/0!</v>
      </c>
      <c r="R823" s="18"/>
      <c r="S823" s="12" t="s">
        <v>91</v>
      </c>
    </row>
    <row r="824" spans="1:19" ht="18.75" hidden="1" x14ac:dyDescent="0.25">
      <c r="A824" s="13" t="str">
        <f t="shared" si="1285"/>
        <v>b</v>
      </c>
      <c r="B824" s="5" t="s">
        <v>2</v>
      </c>
      <c r="C824" s="7" t="s">
        <v>7</v>
      </c>
      <c r="D824" s="26"/>
      <c r="E824" s="26"/>
      <c r="F824" s="26">
        <v>0</v>
      </c>
      <c r="G824" s="26"/>
      <c r="H824" s="26"/>
      <c r="I824" s="26">
        <f t="shared" si="1287"/>
        <v>0</v>
      </c>
      <c r="J824" s="26">
        <f t="shared" si="1288"/>
        <v>0</v>
      </c>
      <c r="K824" s="27" t="e">
        <f t="shared" si="1289"/>
        <v>#DIV/0!</v>
      </c>
      <c r="L824" s="31">
        <v>0</v>
      </c>
      <c r="M824" s="31">
        <v>0</v>
      </c>
      <c r="N824" s="26"/>
      <c r="O824" s="26">
        <f t="shared" si="1340"/>
        <v>0</v>
      </c>
      <c r="P824" s="26">
        <f t="shared" si="1341"/>
        <v>0</v>
      </c>
      <c r="Q824" s="29" t="e">
        <f t="shared" ref="Q824:Q887" si="1342">O824/M824</f>
        <v>#DIV/0!</v>
      </c>
      <c r="R824" s="18"/>
      <c r="S824" s="12" t="s">
        <v>91</v>
      </c>
    </row>
    <row r="825" spans="1:19" ht="18.75" hidden="1" x14ac:dyDescent="0.25">
      <c r="A825" s="13" t="str">
        <f t="shared" si="1285"/>
        <v>b</v>
      </c>
      <c r="B825" s="5" t="s">
        <v>2</v>
      </c>
      <c r="C825" s="7" t="s">
        <v>8</v>
      </c>
      <c r="D825" s="26"/>
      <c r="E825" s="26"/>
      <c r="F825" s="26">
        <v>0</v>
      </c>
      <c r="G825" s="26"/>
      <c r="H825" s="26"/>
      <c r="I825" s="26">
        <f t="shared" si="1287"/>
        <v>0</v>
      </c>
      <c r="J825" s="26">
        <f t="shared" si="1288"/>
        <v>0</v>
      </c>
      <c r="K825" s="27" t="e">
        <f t="shared" si="1289"/>
        <v>#DIV/0!</v>
      </c>
      <c r="L825" s="31">
        <v>0</v>
      </c>
      <c r="M825" s="31">
        <v>0</v>
      </c>
      <c r="N825" s="26"/>
      <c r="O825" s="26">
        <f t="shared" si="1340"/>
        <v>0</v>
      </c>
      <c r="P825" s="26">
        <f t="shared" si="1341"/>
        <v>0</v>
      </c>
      <c r="Q825" s="29" t="e">
        <f t="shared" si="1342"/>
        <v>#DIV/0!</v>
      </c>
      <c r="R825" s="18"/>
      <c r="S825" s="12" t="s">
        <v>91</v>
      </c>
    </row>
    <row r="826" spans="1:19" ht="18.75" x14ac:dyDescent="0.25">
      <c r="A826" s="13" t="str">
        <f t="shared" si="1285"/>
        <v>a</v>
      </c>
      <c r="B826" s="5" t="s">
        <v>2</v>
      </c>
      <c r="C826" s="7" t="s">
        <v>9</v>
      </c>
      <c r="D826" s="26">
        <v>78650</v>
      </c>
      <c r="E826" s="26">
        <v>31260.31</v>
      </c>
      <c r="F826" s="26">
        <v>7949500</v>
      </c>
      <c r="G826" s="26">
        <v>4939144</v>
      </c>
      <c r="H826" s="26">
        <v>3010356</v>
      </c>
      <c r="I826" s="26">
        <f t="shared" si="1287"/>
        <v>7949500</v>
      </c>
      <c r="J826" s="56">
        <f t="shared" si="1288"/>
        <v>0</v>
      </c>
      <c r="K826" s="57">
        <f t="shared" si="1289"/>
        <v>1</v>
      </c>
      <c r="L826" s="31">
        <v>9584000</v>
      </c>
      <c r="M826" s="31">
        <v>9560000</v>
      </c>
      <c r="N826" s="26">
        <v>1610500</v>
      </c>
      <c r="O826" s="26">
        <f t="shared" si="1340"/>
        <v>9560000</v>
      </c>
      <c r="P826" s="56">
        <f t="shared" si="1341"/>
        <v>0</v>
      </c>
      <c r="Q826" s="60">
        <f t="shared" si="1342"/>
        <v>1</v>
      </c>
      <c r="R826" s="18"/>
      <c r="S826" s="12" t="s">
        <v>91</v>
      </c>
    </row>
    <row r="827" spans="1:19" ht="18.75" hidden="1" x14ac:dyDescent="0.25">
      <c r="A827" s="13" t="str">
        <f t="shared" si="1285"/>
        <v>b</v>
      </c>
      <c r="B827" s="5" t="s">
        <v>2</v>
      </c>
      <c r="C827" s="7" t="s">
        <v>10</v>
      </c>
      <c r="D827" s="26"/>
      <c r="E827" s="26"/>
      <c r="F827" s="26">
        <v>0</v>
      </c>
      <c r="G827" s="26"/>
      <c r="H827" s="26"/>
      <c r="I827" s="26">
        <f t="shared" si="1287"/>
        <v>0</v>
      </c>
      <c r="J827" s="26">
        <f t="shared" si="1288"/>
        <v>0</v>
      </c>
      <c r="K827" s="27" t="e">
        <f t="shared" si="1289"/>
        <v>#DIV/0!</v>
      </c>
      <c r="L827" s="31">
        <v>0</v>
      </c>
      <c r="M827" s="31">
        <v>0</v>
      </c>
      <c r="N827" s="26"/>
      <c r="O827" s="26">
        <f t="shared" si="1340"/>
        <v>0</v>
      </c>
      <c r="P827" s="26">
        <f t="shared" si="1341"/>
        <v>0</v>
      </c>
      <c r="Q827" s="29" t="e">
        <f t="shared" si="1342"/>
        <v>#DIV/0!</v>
      </c>
      <c r="R827" s="18"/>
      <c r="S827" s="12" t="s">
        <v>91</v>
      </c>
    </row>
    <row r="828" spans="1:19" ht="18.75" hidden="1" x14ac:dyDescent="0.25">
      <c r="A828" s="13" t="str">
        <f t="shared" si="1285"/>
        <v>b</v>
      </c>
      <c r="B828" s="5" t="s">
        <v>2</v>
      </c>
      <c r="C828" s="4" t="s">
        <v>11</v>
      </c>
      <c r="D828" s="25"/>
      <c r="E828" s="25"/>
      <c r="F828" s="25">
        <v>0</v>
      </c>
      <c r="G828" s="25"/>
      <c r="H828" s="25"/>
      <c r="I828" s="26">
        <f t="shared" si="1287"/>
        <v>0</v>
      </c>
      <c r="J828" s="26">
        <f t="shared" si="1288"/>
        <v>0</v>
      </c>
      <c r="K828" s="27" t="e">
        <f t="shared" si="1289"/>
        <v>#DIV/0!</v>
      </c>
      <c r="L828" s="25">
        <v>0</v>
      </c>
      <c r="M828" s="25">
        <v>0</v>
      </c>
      <c r="N828" s="25"/>
      <c r="O828" s="25">
        <f t="shared" si="1340"/>
        <v>0</v>
      </c>
      <c r="P828" s="25">
        <f t="shared" si="1341"/>
        <v>0</v>
      </c>
      <c r="Q828" s="28" t="e">
        <f t="shared" si="1342"/>
        <v>#DIV/0!</v>
      </c>
      <c r="R828" s="17"/>
      <c r="S828" s="12" t="s">
        <v>91</v>
      </c>
    </row>
    <row r="829" spans="1:19" ht="18.75" hidden="1" x14ac:dyDescent="0.25">
      <c r="A829" s="13" t="str">
        <f t="shared" si="1285"/>
        <v>b</v>
      </c>
      <c r="B829" s="5" t="s">
        <v>2</v>
      </c>
      <c r="C829" s="4" t="s">
        <v>12</v>
      </c>
      <c r="D829" s="25"/>
      <c r="E829" s="25"/>
      <c r="F829" s="25">
        <v>0</v>
      </c>
      <c r="G829" s="25"/>
      <c r="H829" s="25"/>
      <c r="I829" s="26">
        <f t="shared" si="1287"/>
        <v>0</v>
      </c>
      <c r="J829" s="26">
        <f t="shared" si="1288"/>
        <v>0</v>
      </c>
      <c r="K829" s="27" t="e">
        <f t="shared" si="1289"/>
        <v>#DIV/0!</v>
      </c>
      <c r="L829" s="25">
        <v>0</v>
      </c>
      <c r="M829" s="25">
        <v>0</v>
      </c>
      <c r="N829" s="25"/>
      <c r="O829" s="25">
        <f t="shared" si="1340"/>
        <v>0</v>
      </c>
      <c r="P829" s="25">
        <f t="shared" si="1341"/>
        <v>0</v>
      </c>
      <c r="Q829" s="28" t="e">
        <f t="shared" si="1342"/>
        <v>#DIV/0!</v>
      </c>
      <c r="R829" s="17"/>
      <c r="S829" s="12" t="s">
        <v>91</v>
      </c>
    </row>
    <row r="830" spans="1:19" ht="18.75" hidden="1" x14ac:dyDescent="0.25">
      <c r="A830" s="13" t="str">
        <f t="shared" si="1285"/>
        <v>b</v>
      </c>
      <c r="B830" s="5" t="s">
        <v>2</v>
      </c>
      <c r="C830" s="4" t="s">
        <v>13</v>
      </c>
      <c r="D830" s="25"/>
      <c r="E830" s="25"/>
      <c r="F830" s="25">
        <v>0</v>
      </c>
      <c r="G830" s="25"/>
      <c r="H830" s="25"/>
      <c r="I830" s="26">
        <f t="shared" si="1287"/>
        <v>0</v>
      </c>
      <c r="J830" s="26">
        <f t="shared" si="1288"/>
        <v>0</v>
      </c>
      <c r="K830" s="27" t="e">
        <f t="shared" si="1289"/>
        <v>#DIV/0!</v>
      </c>
      <c r="L830" s="25">
        <v>0</v>
      </c>
      <c r="M830" s="25">
        <v>0</v>
      </c>
      <c r="N830" s="25"/>
      <c r="O830" s="25">
        <f t="shared" si="1340"/>
        <v>0</v>
      </c>
      <c r="P830" s="25">
        <f t="shared" si="1341"/>
        <v>0</v>
      </c>
      <c r="Q830" s="28" t="e">
        <f t="shared" si="1342"/>
        <v>#DIV/0!</v>
      </c>
      <c r="R830" s="17"/>
      <c r="S830" s="12" t="s">
        <v>91</v>
      </c>
    </row>
    <row r="831" spans="1:19" ht="36" x14ac:dyDescent="0.25">
      <c r="A831" s="13" t="str">
        <f t="shared" si="1285"/>
        <v>a</v>
      </c>
      <c r="B831" s="19" t="s">
        <v>172</v>
      </c>
      <c r="C831" s="20" t="s">
        <v>72</v>
      </c>
      <c r="D831" s="26">
        <f t="shared" ref="D831:H831" si="1343">D832+D840+D841+D842</f>
        <v>96864</v>
      </c>
      <c r="E831" s="26">
        <f t="shared" ref="E831" si="1344">E832+E840+E841+E842</f>
        <v>11569.33</v>
      </c>
      <c r="F831" s="26">
        <f t="shared" si="1343"/>
        <v>33487450</v>
      </c>
      <c r="G831" s="26">
        <f t="shared" si="1343"/>
        <v>17358284</v>
      </c>
      <c r="H831" s="26">
        <f t="shared" si="1343"/>
        <v>11974638</v>
      </c>
      <c r="I831" s="26">
        <f t="shared" si="1287"/>
        <v>29332922</v>
      </c>
      <c r="J831" s="56">
        <f t="shared" si="1288"/>
        <v>4154528</v>
      </c>
      <c r="K831" s="57">
        <f t="shared" si="1289"/>
        <v>0.87593776175850957</v>
      </c>
      <c r="L831" s="26">
        <f t="shared" ref="L831:N831" si="1345">L832+L840+L841+L842</f>
        <v>44725000</v>
      </c>
      <c r="M831" s="26">
        <f t="shared" si="1345"/>
        <v>44725000</v>
      </c>
      <c r="N831" s="26">
        <f t="shared" si="1345"/>
        <v>15216226</v>
      </c>
      <c r="O831" s="26">
        <f t="shared" ref="O831" si="1346">O832+O840+O841+O842</f>
        <v>44549148</v>
      </c>
      <c r="P831" s="56">
        <f t="shared" ref="P831" si="1347">P832+P840+P841+P842</f>
        <v>175852</v>
      </c>
      <c r="Q831" s="60">
        <f t="shared" si="1342"/>
        <v>0.99606814980435998</v>
      </c>
      <c r="R831" s="18"/>
    </row>
    <row r="832" spans="1:19" ht="18.75" x14ac:dyDescent="0.25">
      <c r="A832" s="13" t="str">
        <f t="shared" si="1285"/>
        <v>a</v>
      </c>
      <c r="B832" s="3" t="s">
        <v>2</v>
      </c>
      <c r="C832" s="4" t="s">
        <v>3</v>
      </c>
      <c r="D832" s="25">
        <f t="shared" ref="D832:E832" si="1348">D833+D834+D835+D836+D837+D838+D839</f>
        <v>96864</v>
      </c>
      <c r="E832" s="25">
        <f t="shared" si="1348"/>
        <v>11569.33</v>
      </c>
      <c r="F832" s="25">
        <f t="shared" ref="F832" si="1349">F833+F834+F835+F836+F837+F838+F839</f>
        <v>33354450</v>
      </c>
      <c r="G832" s="25">
        <f t="shared" ref="G832:H832" si="1350">G833+G834+G835+G836+G837+G838+G839</f>
        <v>17326274</v>
      </c>
      <c r="H832" s="25">
        <f t="shared" si="1350"/>
        <v>11929638</v>
      </c>
      <c r="I832" s="26">
        <f t="shared" si="1287"/>
        <v>29255912</v>
      </c>
      <c r="J832" s="56">
        <f t="shared" si="1288"/>
        <v>4098538</v>
      </c>
      <c r="K832" s="57">
        <f t="shared" si="1289"/>
        <v>0.87712170340089557</v>
      </c>
      <c r="L832" s="25">
        <f t="shared" ref="L832:N832" si="1351">L833+L834+L835+L836+L837+L838+L839</f>
        <v>44592000</v>
      </c>
      <c r="M832" s="25">
        <f t="shared" si="1351"/>
        <v>44592000</v>
      </c>
      <c r="N832" s="25">
        <f t="shared" si="1351"/>
        <v>15161226</v>
      </c>
      <c r="O832" s="25">
        <f t="shared" ref="O832:P832" si="1352">O833+O834+O835+O836+O837+O838+O839</f>
        <v>44417138</v>
      </c>
      <c r="P832" s="58">
        <f t="shared" si="1352"/>
        <v>174862</v>
      </c>
      <c r="Q832" s="59">
        <f t="shared" si="1342"/>
        <v>0.99607862396842484</v>
      </c>
      <c r="R832" s="17"/>
    </row>
    <row r="833" spans="1:19" ht="18.75" hidden="1" x14ac:dyDescent="0.25">
      <c r="A833" s="13" t="str">
        <f t="shared" si="1285"/>
        <v>b</v>
      </c>
      <c r="B833" s="5" t="s">
        <v>2</v>
      </c>
      <c r="C833" s="6" t="s">
        <v>4</v>
      </c>
      <c r="D833" s="26">
        <f t="shared" ref="D833:H842" si="1353">D845+D857</f>
        <v>0</v>
      </c>
      <c r="E833" s="26">
        <f t="shared" ref="E833" si="1354">E845+E857</f>
        <v>0</v>
      </c>
      <c r="F833" s="26">
        <f t="shared" si="1353"/>
        <v>0</v>
      </c>
      <c r="G833" s="26">
        <f t="shared" si="1353"/>
        <v>0</v>
      </c>
      <c r="H833" s="26">
        <f t="shared" si="1353"/>
        <v>0</v>
      </c>
      <c r="I833" s="26">
        <f t="shared" si="1287"/>
        <v>0</v>
      </c>
      <c r="J833" s="26">
        <f t="shared" si="1288"/>
        <v>0</v>
      </c>
      <c r="K833" s="27" t="e">
        <f t="shared" si="1289"/>
        <v>#DIV/0!</v>
      </c>
      <c r="L833" s="26">
        <f t="shared" ref="L833:L842" si="1355">L845+L857</f>
        <v>0</v>
      </c>
      <c r="M833" s="26">
        <f t="shared" ref="M833:N833" si="1356">M845+M857</f>
        <v>0</v>
      </c>
      <c r="N833" s="26">
        <f t="shared" si="1356"/>
        <v>0</v>
      </c>
      <c r="O833" s="26">
        <f t="shared" ref="O833:P833" si="1357">O845+O857</f>
        <v>0</v>
      </c>
      <c r="P833" s="26">
        <f t="shared" si="1357"/>
        <v>0</v>
      </c>
      <c r="Q833" s="29" t="e">
        <f t="shared" si="1342"/>
        <v>#DIV/0!</v>
      </c>
      <c r="R833" s="18"/>
    </row>
    <row r="834" spans="1:19" ht="18.75" x14ac:dyDescent="0.25">
      <c r="A834" s="13" t="str">
        <f t="shared" si="1285"/>
        <v>a</v>
      </c>
      <c r="B834" s="5" t="s">
        <v>2</v>
      </c>
      <c r="C834" s="6" t="s">
        <v>5</v>
      </c>
      <c r="D834" s="26">
        <f t="shared" si="1353"/>
        <v>96864</v>
      </c>
      <c r="E834" s="26">
        <f t="shared" ref="E834" si="1358">E846+E858</f>
        <v>11569.33</v>
      </c>
      <c r="F834" s="26">
        <f t="shared" si="1353"/>
        <v>27360000</v>
      </c>
      <c r="G834" s="26">
        <f t="shared" si="1353"/>
        <v>14675860</v>
      </c>
      <c r="H834" s="26">
        <f t="shared" si="1353"/>
        <v>9572700</v>
      </c>
      <c r="I834" s="26">
        <f t="shared" si="1287"/>
        <v>24248560</v>
      </c>
      <c r="J834" s="56">
        <f t="shared" si="1288"/>
        <v>3111440</v>
      </c>
      <c r="K834" s="57">
        <f t="shared" si="1289"/>
        <v>0.88627777777777783</v>
      </c>
      <c r="L834" s="26">
        <f t="shared" si="1355"/>
        <v>36450000</v>
      </c>
      <c r="M834" s="26">
        <f t="shared" ref="M834:N834" si="1359">M846+M858</f>
        <v>36450000</v>
      </c>
      <c r="N834" s="26">
        <f t="shared" si="1359"/>
        <v>12093006</v>
      </c>
      <c r="O834" s="26">
        <f t="shared" ref="O834:P834" si="1360">O846+O858</f>
        <v>36341566</v>
      </c>
      <c r="P834" s="56">
        <f t="shared" si="1360"/>
        <v>108434</v>
      </c>
      <c r="Q834" s="60">
        <f t="shared" si="1342"/>
        <v>0.99702513031550066</v>
      </c>
      <c r="R834" s="18"/>
    </row>
    <row r="835" spans="1:19" ht="18.75" hidden="1" x14ac:dyDescent="0.25">
      <c r="A835" s="13" t="str">
        <f t="shared" si="1285"/>
        <v>b</v>
      </c>
      <c r="B835" s="5" t="s">
        <v>2</v>
      </c>
      <c r="C835" s="6" t="s">
        <v>6</v>
      </c>
      <c r="D835" s="26">
        <f t="shared" si="1353"/>
        <v>0</v>
      </c>
      <c r="E835" s="26">
        <f t="shared" ref="E835" si="1361">E847+E859</f>
        <v>0</v>
      </c>
      <c r="F835" s="26">
        <f t="shared" si="1353"/>
        <v>0</v>
      </c>
      <c r="G835" s="26">
        <f t="shared" si="1353"/>
        <v>0</v>
      </c>
      <c r="H835" s="26">
        <f t="shared" si="1353"/>
        <v>0</v>
      </c>
      <c r="I835" s="26">
        <f t="shared" si="1287"/>
        <v>0</v>
      </c>
      <c r="J835" s="26">
        <f t="shared" si="1288"/>
        <v>0</v>
      </c>
      <c r="K835" s="27" t="e">
        <f t="shared" si="1289"/>
        <v>#DIV/0!</v>
      </c>
      <c r="L835" s="26">
        <f t="shared" si="1355"/>
        <v>0</v>
      </c>
      <c r="M835" s="26">
        <f t="shared" ref="M835:N835" si="1362">M847+M859</f>
        <v>0</v>
      </c>
      <c r="N835" s="26">
        <f t="shared" si="1362"/>
        <v>0</v>
      </c>
      <c r="O835" s="26">
        <f t="shared" ref="O835:P835" si="1363">O847+O859</f>
        <v>0</v>
      </c>
      <c r="P835" s="26">
        <f t="shared" si="1363"/>
        <v>0</v>
      </c>
      <c r="Q835" s="29" t="e">
        <f t="shared" si="1342"/>
        <v>#DIV/0!</v>
      </c>
      <c r="R835" s="18"/>
    </row>
    <row r="836" spans="1:19" ht="18.75" hidden="1" x14ac:dyDescent="0.25">
      <c r="A836" s="13" t="str">
        <f t="shared" ref="A836:A899" si="1364">IF((F836+G836+D836+I836+L836+M836+N836+O836)&gt;0,"a","b")</f>
        <v>b</v>
      </c>
      <c r="B836" s="5" t="s">
        <v>2</v>
      </c>
      <c r="C836" s="7" t="s">
        <v>7</v>
      </c>
      <c r="D836" s="26">
        <f t="shared" si="1353"/>
        <v>0</v>
      </c>
      <c r="E836" s="26">
        <f t="shared" ref="E836" si="1365">E848+E860</f>
        <v>0</v>
      </c>
      <c r="F836" s="26">
        <f t="shared" si="1353"/>
        <v>0</v>
      </c>
      <c r="G836" s="26">
        <f t="shared" si="1353"/>
        <v>0</v>
      </c>
      <c r="H836" s="26">
        <f t="shared" si="1353"/>
        <v>0</v>
      </c>
      <c r="I836" s="26">
        <f t="shared" ref="I836:I899" si="1366">G836+H836</f>
        <v>0</v>
      </c>
      <c r="J836" s="26">
        <f t="shared" ref="J836:J899" si="1367">F836-I836</f>
        <v>0</v>
      </c>
      <c r="K836" s="27" t="e">
        <f t="shared" ref="K836:K899" si="1368">I836/F836</f>
        <v>#DIV/0!</v>
      </c>
      <c r="L836" s="26">
        <f t="shared" si="1355"/>
        <v>0</v>
      </c>
      <c r="M836" s="26">
        <f t="shared" ref="M836:N836" si="1369">M848+M860</f>
        <v>0</v>
      </c>
      <c r="N836" s="26">
        <f t="shared" si="1369"/>
        <v>0</v>
      </c>
      <c r="O836" s="26">
        <f t="shared" ref="O836:P836" si="1370">O848+O860</f>
        <v>0</v>
      </c>
      <c r="P836" s="26">
        <f t="shared" si="1370"/>
        <v>0</v>
      </c>
      <c r="Q836" s="29" t="e">
        <f t="shared" si="1342"/>
        <v>#DIV/0!</v>
      </c>
      <c r="R836" s="18"/>
    </row>
    <row r="837" spans="1:19" ht="18.75" hidden="1" x14ac:dyDescent="0.25">
      <c r="A837" s="13" t="str">
        <f t="shared" si="1364"/>
        <v>b</v>
      </c>
      <c r="B837" s="5" t="s">
        <v>2</v>
      </c>
      <c r="C837" s="7" t="s">
        <v>8</v>
      </c>
      <c r="D837" s="26">
        <f t="shared" si="1353"/>
        <v>0</v>
      </c>
      <c r="E837" s="26">
        <f t="shared" ref="E837" si="1371">E849+E861</f>
        <v>0</v>
      </c>
      <c r="F837" s="26">
        <f t="shared" si="1353"/>
        <v>0</v>
      </c>
      <c r="G837" s="26">
        <f t="shared" si="1353"/>
        <v>0</v>
      </c>
      <c r="H837" s="26">
        <f t="shared" si="1353"/>
        <v>0</v>
      </c>
      <c r="I837" s="26">
        <f t="shared" si="1366"/>
        <v>0</v>
      </c>
      <c r="J837" s="26">
        <f t="shared" si="1367"/>
        <v>0</v>
      </c>
      <c r="K837" s="27" t="e">
        <f t="shared" si="1368"/>
        <v>#DIV/0!</v>
      </c>
      <c r="L837" s="26">
        <f t="shared" si="1355"/>
        <v>0</v>
      </c>
      <c r="M837" s="26">
        <f t="shared" ref="M837:N837" si="1372">M849+M861</f>
        <v>0</v>
      </c>
      <c r="N837" s="26">
        <f t="shared" si="1372"/>
        <v>0</v>
      </c>
      <c r="O837" s="26">
        <f t="shared" ref="O837:P837" si="1373">O849+O861</f>
        <v>0</v>
      </c>
      <c r="P837" s="26">
        <f t="shared" si="1373"/>
        <v>0</v>
      </c>
      <c r="Q837" s="29" t="e">
        <f t="shared" si="1342"/>
        <v>#DIV/0!</v>
      </c>
      <c r="R837" s="18"/>
    </row>
    <row r="838" spans="1:19" ht="18.75" x14ac:dyDescent="0.25">
      <c r="A838" s="13" t="str">
        <f t="shared" si="1364"/>
        <v>a</v>
      </c>
      <c r="B838" s="5" t="s">
        <v>2</v>
      </c>
      <c r="C838" s="7" t="s">
        <v>9</v>
      </c>
      <c r="D838" s="26">
        <f t="shared" si="1353"/>
        <v>0</v>
      </c>
      <c r="E838" s="26">
        <f t="shared" ref="E838" si="1374">E850+E862</f>
        <v>0</v>
      </c>
      <c r="F838" s="26">
        <f t="shared" si="1353"/>
        <v>5454450</v>
      </c>
      <c r="G838" s="26">
        <f t="shared" si="1353"/>
        <v>2442258</v>
      </c>
      <c r="H838" s="26">
        <f t="shared" si="1353"/>
        <v>2111164</v>
      </c>
      <c r="I838" s="26">
        <f t="shared" si="1366"/>
        <v>4553422</v>
      </c>
      <c r="J838" s="56">
        <f t="shared" si="1367"/>
        <v>901028</v>
      </c>
      <c r="K838" s="57">
        <f t="shared" si="1368"/>
        <v>0.83480864248457687</v>
      </c>
      <c r="L838" s="26">
        <f t="shared" si="1355"/>
        <v>7425000</v>
      </c>
      <c r="M838" s="26">
        <f t="shared" ref="M838:N838" si="1375">M850+M862</f>
        <v>7425000</v>
      </c>
      <c r="N838" s="26">
        <f t="shared" si="1375"/>
        <v>2805150</v>
      </c>
      <c r="O838" s="26">
        <f t="shared" ref="O838:P838" si="1376">O850+O862</f>
        <v>7358572</v>
      </c>
      <c r="P838" s="56">
        <f t="shared" si="1376"/>
        <v>66428</v>
      </c>
      <c r="Q838" s="60">
        <f t="shared" si="1342"/>
        <v>0.99105346801346805</v>
      </c>
      <c r="R838" s="18"/>
    </row>
    <row r="839" spans="1:19" ht="18.75" x14ac:dyDescent="0.25">
      <c r="A839" s="13" t="str">
        <f t="shared" si="1364"/>
        <v>a</v>
      </c>
      <c r="B839" s="5" t="s">
        <v>2</v>
      </c>
      <c r="C839" s="7" t="s">
        <v>10</v>
      </c>
      <c r="D839" s="26">
        <f t="shared" si="1353"/>
        <v>0</v>
      </c>
      <c r="E839" s="26">
        <f t="shared" ref="E839" si="1377">E851+E863</f>
        <v>0</v>
      </c>
      <c r="F839" s="26">
        <f t="shared" si="1353"/>
        <v>540000</v>
      </c>
      <c r="G839" s="26">
        <f t="shared" si="1353"/>
        <v>208156</v>
      </c>
      <c r="H839" s="26">
        <f t="shared" si="1353"/>
        <v>245774</v>
      </c>
      <c r="I839" s="26">
        <f t="shared" si="1366"/>
        <v>453930</v>
      </c>
      <c r="J839" s="56">
        <f t="shared" si="1367"/>
        <v>86070</v>
      </c>
      <c r="K839" s="57">
        <f t="shared" si="1368"/>
        <v>0.84061111111111109</v>
      </c>
      <c r="L839" s="26">
        <f t="shared" si="1355"/>
        <v>717000</v>
      </c>
      <c r="M839" s="26">
        <f t="shared" ref="M839:N839" si="1378">M851+M863</f>
        <v>717000</v>
      </c>
      <c r="N839" s="26">
        <f t="shared" si="1378"/>
        <v>263070</v>
      </c>
      <c r="O839" s="26">
        <f t="shared" ref="O839:P839" si="1379">O851+O863</f>
        <v>717000</v>
      </c>
      <c r="P839" s="56">
        <f t="shared" si="1379"/>
        <v>0</v>
      </c>
      <c r="Q839" s="60">
        <f t="shared" si="1342"/>
        <v>1</v>
      </c>
      <c r="R839" s="18"/>
    </row>
    <row r="840" spans="1:19" ht="18.75" x14ac:dyDescent="0.25">
      <c r="A840" s="13" t="str">
        <f t="shared" si="1364"/>
        <v>a</v>
      </c>
      <c r="B840" s="3" t="s">
        <v>2</v>
      </c>
      <c r="C840" s="4" t="s">
        <v>11</v>
      </c>
      <c r="D840" s="25">
        <f t="shared" si="1353"/>
        <v>0</v>
      </c>
      <c r="E840" s="25">
        <f t="shared" ref="E840" si="1380">E852+E864</f>
        <v>0</v>
      </c>
      <c r="F840" s="25">
        <f t="shared" si="1353"/>
        <v>133000</v>
      </c>
      <c r="G840" s="25">
        <f t="shared" si="1353"/>
        <v>32010</v>
      </c>
      <c r="H840" s="25">
        <f t="shared" si="1353"/>
        <v>45000</v>
      </c>
      <c r="I840" s="26">
        <f t="shared" si="1366"/>
        <v>77010</v>
      </c>
      <c r="J840" s="56">
        <f t="shared" si="1367"/>
        <v>55990</v>
      </c>
      <c r="K840" s="57">
        <f t="shared" si="1368"/>
        <v>0.57902255639097744</v>
      </c>
      <c r="L840" s="25">
        <f t="shared" si="1355"/>
        <v>133000</v>
      </c>
      <c r="M840" s="25">
        <f t="shared" ref="M840:N840" si="1381">M852+M864</f>
        <v>133000</v>
      </c>
      <c r="N840" s="25">
        <f t="shared" si="1381"/>
        <v>55000</v>
      </c>
      <c r="O840" s="25">
        <f t="shared" ref="O840:P840" si="1382">O852+O864</f>
        <v>132010</v>
      </c>
      <c r="P840" s="58">
        <f t="shared" si="1382"/>
        <v>990</v>
      </c>
      <c r="Q840" s="59">
        <f t="shared" si="1342"/>
        <v>0.99255639097744364</v>
      </c>
      <c r="R840" s="17"/>
    </row>
    <row r="841" spans="1:19" ht="18.75" hidden="1" x14ac:dyDescent="0.25">
      <c r="A841" s="13" t="str">
        <f t="shared" si="1364"/>
        <v>b</v>
      </c>
      <c r="B841" s="3" t="s">
        <v>2</v>
      </c>
      <c r="C841" s="4" t="s">
        <v>12</v>
      </c>
      <c r="D841" s="25">
        <f t="shared" si="1353"/>
        <v>0</v>
      </c>
      <c r="E841" s="25">
        <f t="shared" ref="E841" si="1383">E853+E865</f>
        <v>0</v>
      </c>
      <c r="F841" s="25">
        <f t="shared" si="1353"/>
        <v>0</v>
      </c>
      <c r="G841" s="25">
        <f t="shared" si="1353"/>
        <v>0</v>
      </c>
      <c r="H841" s="25">
        <f t="shared" si="1353"/>
        <v>0</v>
      </c>
      <c r="I841" s="26">
        <f t="shared" si="1366"/>
        <v>0</v>
      </c>
      <c r="J841" s="26">
        <f t="shared" si="1367"/>
        <v>0</v>
      </c>
      <c r="K841" s="27" t="e">
        <f t="shared" si="1368"/>
        <v>#DIV/0!</v>
      </c>
      <c r="L841" s="25">
        <f t="shared" si="1355"/>
        <v>0</v>
      </c>
      <c r="M841" s="25">
        <f t="shared" ref="M841:N841" si="1384">M853+M865</f>
        <v>0</v>
      </c>
      <c r="N841" s="25">
        <f t="shared" si="1384"/>
        <v>0</v>
      </c>
      <c r="O841" s="25">
        <f t="shared" ref="O841:P841" si="1385">O853+O865</f>
        <v>0</v>
      </c>
      <c r="P841" s="25">
        <f t="shared" si="1385"/>
        <v>0</v>
      </c>
      <c r="Q841" s="28" t="e">
        <f t="shared" si="1342"/>
        <v>#DIV/0!</v>
      </c>
      <c r="R841" s="17"/>
    </row>
    <row r="842" spans="1:19" ht="18.75" hidden="1" x14ac:dyDescent="0.25">
      <c r="A842" s="13" t="str">
        <f t="shared" si="1364"/>
        <v>b</v>
      </c>
      <c r="B842" s="3" t="s">
        <v>2</v>
      </c>
      <c r="C842" s="4" t="s">
        <v>13</v>
      </c>
      <c r="D842" s="25">
        <f t="shared" si="1353"/>
        <v>0</v>
      </c>
      <c r="E842" s="25">
        <f t="shared" ref="E842" si="1386">E854+E866</f>
        <v>0</v>
      </c>
      <c r="F842" s="25">
        <f t="shared" si="1353"/>
        <v>0</v>
      </c>
      <c r="G842" s="25">
        <f t="shared" si="1353"/>
        <v>0</v>
      </c>
      <c r="H842" s="25">
        <f t="shared" si="1353"/>
        <v>0</v>
      </c>
      <c r="I842" s="26">
        <f t="shared" si="1366"/>
        <v>0</v>
      </c>
      <c r="J842" s="26">
        <f t="shared" si="1367"/>
        <v>0</v>
      </c>
      <c r="K842" s="27" t="e">
        <f t="shared" si="1368"/>
        <v>#DIV/0!</v>
      </c>
      <c r="L842" s="25">
        <f t="shared" si="1355"/>
        <v>0</v>
      </c>
      <c r="M842" s="25">
        <f t="shared" ref="M842:N842" si="1387">M854+M866</f>
        <v>0</v>
      </c>
      <c r="N842" s="25">
        <f t="shared" si="1387"/>
        <v>0</v>
      </c>
      <c r="O842" s="25">
        <f t="shared" ref="O842:P842" si="1388">O854+O866</f>
        <v>0</v>
      </c>
      <c r="P842" s="25">
        <f t="shared" si="1388"/>
        <v>0</v>
      </c>
      <c r="Q842" s="28" t="e">
        <f t="shared" si="1342"/>
        <v>#DIV/0!</v>
      </c>
      <c r="R842" s="17"/>
    </row>
    <row r="843" spans="1:19" ht="31.5" x14ac:dyDescent="0.25">
      <c r="A843" s="13" t="str">
        <f t="shared" si="1364"/>
        <v>a</v>
      </c>
      <c r="B843" s="19" t="s">
        <v>173</v>
      </c>
      <c r="C843" s="20" t="s">
        <v>73</v>
      </c>
      <c r="D843" s="26">
        <f t="shared" ref="D843:F843" si="1389">D844+D852+D853+D854</f>
        <v>0</v>
      </c>
      <c r="E843" s="26"/>
      <c r="F843" s="26">
        <f t="shared" si="1389"/>
        <v>429450</v>
      </c>
      <c r="G843" s="26">
        <f t="shared" ref="G843:H843" si="1390">G844+G852+G853+G854</f>
        <v>248149</v>
      </c>
      <c r="H843" s="26">
        <f t="shared" si="1390"/>
        <v>181301</v>
      </c>
      <c r="I843" s="26">
        <f t="shared" si="1366"/>
        <v>429450</v>
      </c>
      <c r="J843" s="56">
        <f t="shared" si="1367"/>
        <v>0</v>
      </c>
      <c r="K843" s="57">
        <f t="shared" si="1368"/>
        <v>1</v>
      </c>
      <c r="L843" s="30">
        <f t="shared" ref="L843:M843" si="1391">L844+L852+L853+L854</f>
        <v>725000</v>
      </c>
      <c r="M843" s="30">
        <f t="shared" si="1391"/>
        <v>725000</v>
      </c>
      <c r="N843" s="26">
        <f t="shared" ref="N843" si="1392">N844+N852+N853+N854</f>
        <v>295550</v>
      </c>
      <c r="O843" s="26">
        <f t="shared" ref="O843" si="1393">O844+O852+O853+O854</f>
        <v>725000</v>
      </c>
      <c r="P843" s="56">
        <f t="shared" ref="P843" si="1394">P844+P852+P853+P854</f>
        <v>0</v>
      </c>
      <c r="Q843" s="60">
        <f t="shared" si="1342"/>
        <v>1</v>
      </c>
      <c r="R843" s="18"/>
      <c r="S843" s="12" t="s">
        <v>91</v>
      </c>
    </row>
    <row r="844" spans="1:19" ht="18.75" x14ac:dyDescent="0.25">
      <c r="A844" s="13" t="str">
        <f t="shared" si="1364"/>
        <v>a</v>
      </c>
      <c r="B844" s="3" t="s">
        <v>2</v>
      </c>
      <c r="C844" s="4" t="s">
        <v>3</v>
      </c>
      <c r="D844" s="25">
        <f t="shared" ref="D844:H844" si="1395">D845+D846+D847+D848+D849+D850+D851</f>
        <v>0</v>
      </c>
      <c r="E844" s="25"/>
      <c r="F844" s="25">
        <f t="shared" si="1395"/>
        <v>429450</v>
      </c>
      <c r="G844" s="25">
        <f t="shared" si="1395"/>
        <v>248149</v>
      </c>
      <c r="H844" s="25">
        <f t="shared" si="1395"/>
        <v>181301</v>
      </c>
      <c r="I844" s="26">
        <f t="shared" si="1366"/>
        <v>429450</v>
      </c>
      <c r="J844" s="56">
        <f t="shared" si="1367"/>
        <v>0</v>
      </c>
      <c r="K844" s="57">
        <f t="shared" si="1368"/>
        <v>1</v>
      </c>
      <c r="L844" s="25">
        <f t="shared" ref="L844:M844" si="1396">L845+L846+L847+L848+L849+L850+L851</f>
        <v>725000</v>
      </c>
      <c r="M844" s="25">
        <f t="shared" si="1396"/>
        <v>725000</v>
      </c>
      <c r="N844" s="25">
        <f t="shared" ref="N844:P844" si="1397">N845+N846+N847+N848+N849+N850+N851</f>
        <v>295550</v>
      </c>
      <c r="O844" s="25">
        <f t="shared" si="1397"/>
        <v>725000</v>
      </c>
      <c r="P844" s="58">
        <f t="shared" si="1397"/>
        <v>0</v>
      </c>
      <c r="Q844" s="59">
        <f t="shared" si="1342"/>
        <v>1</v>
      </c>
      <c r="R844" s="17"/>
      <c r="S844" s="12" t="s">
        <v>91</v>
      </c>
    </row>
    <row r="845" spans="1:19" ht="18.75" hidden="1" x14ac:dyDescent="0.25">
      <c r="A845" s="13" t="str">
        <f t="shared" si="1364"/>
        <v>b</v>
      </c>
      <c r="B845" s="5" t="s">
        <v>2</v>
      </c>
      <c r="C845" s="6" t="s">
        <v>4</v>
      </c>
      <c r="D845" s="26"/>
      <c r="E845" s="26"/>
      <c r="F845" s="26">
        <v>0</v>
      </c>
      <c r="G845" s="26"/>
      <c r="H845" s="26"/>
      <c r="I845" s="26">
        <f t="shared" si="1366"/>
        <v>0</v>
      </c>
      <c r="J845" s="26">
        <f t="shared" si="1367"/>
        <v>0</v>
      </c>
      <c r="K845" s="27" t="e">
        <f t="shared" si="1368"/>
        <v>#DIV/0!</v>
      </c>
      <c r="L845" s="31">
        <v>0</v>
      </c>
      <c r="M845" s="31">
        <v>0</v>
      </c>
      <c r="N845" s="26"/>
      <c r="O845" s="26">
        <f t="shared" ref="O845:O854" si="1398">I845+N845</f>
        <v>0</v>
      </c>
      <c r="P845" s="26">
        <f t="shared" ref="P845:P854" si="1399">M845-O845</f>
        <v>0</v>
      </c>
      <c r="Q845" s="29" t="e">
        <f t="shared" si="1342"/>
        <v>#DIV/0!</v>
      </c>
      <c r="R845" s="18"/>
      <c r="S845" s="12" t="s">
        <v>91</v>
      </c>
    </row>
    <row r="846" spans="1:19" ht="18.75" hidden="1" x14ac:dyDescent="0.25">
      <c r="A846" s="13" t="str">
        <f t="shared" si="1364"/>
        <v>b</v>
      </c>
      <c r="B846" s="5" t="s">
        <v>2</v>
      </c>
      <c r="C846" s="6" t="s">
        <v>5</v>
      </c>
      <c r="D846" s="26"/>
      <c r="E846" s="26"/>
      <c r="F846" s="26"/>
      <c r="G846" s="26"/>
      <c r="H846" s="26"/>
      <c r="I846" s="26">
        <f t="shared" si="1366"/>
        <v>0</v>
      </c>
      <c r="J846" s="26">
        <f t="shared" si="1367"/>
        <v>0</v>
      </c>
      <c r="K846" s="27" t="e">
        <f t="shared" si="1368"/>
        <v>#DIV/0!</v>
      </c>
      <c r="L846" s="31">
        <v>0</v>
      </c>
      <c r="M846" s="31">
        <v>0</v>
      </c>
      <c r="N846" s="26"/>
      <c r="O846" s="26">
        <f t="shared" si="1398"/>
        <v>0</v>
      </c>
      <c r="P846" s="26">
        <f t="shared" si="1399"/>
        <v>0</v>
      </c>
      <c r="Q846" s="29" t="e">
        <f t="shared" si="1342"/>
        <v>#DIV/0!</v>
      </c>
      <c r="R846" s="18"/>
      <c r="S846" s="12" t="s">
        <v>91</v>
      </c>
    </row>
    <row r="847" spans="1:19" ht="18.75" hidden="1" x14ac:dyDescent="0.25">
      <c r="A847" s="13" t="str">
        <f t="shared" si="1364"/>
        <v>b</v>
      </c>
      <c r="B847" s="5" t="s">
        <v>2</v>
      </c>
      <c r="C847" s="6" t="s">
        <v>6</v>
      </c>
      <c r="D847" s="26"/>
      <c r="E847" s="26"/>
      <c r="F847" s="26"/>
      <c r="G847" s="26"/>
      <c r="H847" s="26"/>
      <c r="I847" s="26">
        <f t="shared" si="1366"/>
        <v>0</v>
      </c>
      <c r="J847" s="26">
        <f t="shared" si="1367"/>
        <v>0</v>
      </c>
      <c r="K847" s="27" t="e">
        <f t="shared" si="1368"/>
        <v>#DIV/0!</v>
      </c>
      <c r="L847" s="31">
        <v>0</v>
      </c>
      <c r="M847" s="31">
        <v>0</v>
      </c>
      <c r="N847" s="26"/>
      <c r="O847" s="26">
        <f t="shared" si="1398"/>
        <v>0</v>
      </c>
      <c r="P847" s="26">
        <f t="shared" si="1399"/>
        <v>0</v>
      </c>
      <c r="Q847" s="29" t="e">
        <f t="shared" si="1342"/>
        <v>#DIV/0!</v>
      </c>
      <c r="R847" s="18"/>
      <c r="S847" s="12" t="s">
        <v>91</v>
      </c>
    </row>
    <row r="848" spans="1:19" ht="18.75" hidden="1" x14ac:dyDescent="0.25">
      <c r="A848" s="13" t="str">
        <f t="shared" si="1364"/>
        <v>b</v>
      </c>
      <c r="B848" s="5" t="s">
        <v>2</v>
      </c>
      <c r="C848" s="7" t="s">
        <v>7</v>
      </c>
      <c r="D848" s="26"/>
      <c r="E848" s="26"/>
      <c r="F848" s="26"/>
      <c r="G848" s="26"/>
      <c r="H848" s="26"/>
      <c r="I848" s="26">
        <f t="shared" si="1366"/>
        <v>0</v>
      </c>
      <c r="J848" s="26">
        <f t="shared" si="1367"/>
        <v>0</v>
      </c>
      <c r="K848" s="27" t="e">
        <f t="shared" si="1368"/>
        <v>#DIV/0!</v>
      </c>
      <c r="L848" s="31">
        <v>0</v>
      </c>
      <c r="M848" s="31">
        <v>0</v>
      </c>
      <c r="N848" s="26"/>
      <c r="O848" s="26">
        <f t="shared" si="1398"/>
        <v>0</v>
      </c>
      <c r="P848" s="26">
        <f t="shared" si="1399"/>
        <v>0</v>
      </c>
      <c r="Q848" s="29" t="e">
        <f t="shared" si="1342"/>
        <v>#DIV/0!</v>
      </c>
      <c r="R848" s="18"/>
      <c r="S848" s="12" t="s">
        <v>91</v>
      </c>
    </row>
    <row r="849" spans="1:19" ht="18.75" hidden="1" x14ac:dyDescent="0.25">
      <c r="A849" s="13" t="str">
        <f t="shared" si="1364"/>
        <v>b</v>
      </c>
      <c r="B849" s="5" t="s">
        <v>2</v>
      </c>
      <c r="C849" s="7" t="s">
        <v>8</v>
      </c>
      <c r="D849" s="26"/>
      <c r="E849" s="26"/>
      <c r="F849" s="26"/>
      <c r="G849" s="26"/>
      <c r="H849" s="26"/>
      <c r="I849" s="26">
        <f t="shared" si="1366"/>
        <v>0</v>
      </c>
      <c r="J849" s="26">
        <f t="shared" si="1367"/>
        <v>0</v>
      </c>
      <c r="K849" s="27" t="e">
        <f t="shared" si="1368"/>
        <v>#DIV/0!</v>
      </c>
      <c r="L849" s="31">
        <v>0</v>
      </c>
      <c r="M849" s="31">
        <v>0</v>
      </c>
      <c r="N849" s="26"/>
      <c r="O849" s="26">
        <f t="shared" si="1398"/>
        <v>0</v>
      </c>
      <c r="P849" s="26">
        <f t="shared" si="1399"/>
        <v>0</v>
      </c>
      <c r="Q849" s="29" t="e">
        <f t="shared" si="1342"/>
        <v>#DIV/0!</v>
      </c>
      <c r="R849" s="18"/>
      <c r="S849" s="12" t="s">
        <v>91</v>
      </c>
    </row>
    <row r="850" spans="1:19" ht="18.75" x14ac:dyDescent="0.25">
      <c r="A850" s="13" t="str">
        <f t="shared" si="1364"/>
        <v>a</v>
      </c>
      <c r="B850" s="5" t="s">
        <v>2</v>
      </c>
      <c r="C850" s="7" t="s">
        <v>9</v>
      </c>
      <c r="D850" s="26"/>
      <c r="E850" s="26"/>
      <c r="F850" s="26">
        <v>429450</v>
      </c>
      <c r="G850" s="26">
        <v>248149</v>
      </c>
      <c r="H850" s="26">
        <v>181301</v>
      </c>
      <c r="I850" s="26">
        <f t="shared" si="1366"/>
        <v>429450</v>
      </c>
      <c r="J850" s="56">
        <f t="shared" si="1367"/>
        <v>0</v>
      </c>
      <c r="K850" s="57">
        <f t="shared" si="1368"/>
        <v>1</v>
      </c>
      <c r="L850" s="31">
        <v>725000</v>
      </c>
      <c r="M850" s="31">
        <v>725000</v>
      </c>
      <c r="N850" s="26">
        <v>295550</v>
      </c>
      <c r="O850" s="26">
        <f t="shared" si="1398"/>
        <v>725000</v>
      </c>
      <c r="P850" s="56">
        <f t="shared" si="1399"/>
        <v>0</v>
      </c>
      <c r="Q850" s="60">
        <f t="shared" si="1342"/>
        <v>1</v>
      </c>
      <c r="R850" s="18"/>
      <c r="S850" s="12" t="s">
        <v>91</v>
      </c>
    </row>
    <row r="851" spans="1:19" ht="18.75" hidden="1" x14ac:dyDescent="0.25">
      <c r="A851" s="13" t="str">
        <f t="shared" si="1364"/>
        <v>b</v>
      </c>
      <c r="B851" s="5" t="s">
        <v>2</v>
      </c>
      <c r="C851" s="7" t="s">
        <v>10</v>
      </c>
      <c r="D851" s="26"/>
      <c r="E851" s="26"/>
      <c r="F851" s="26">
        <v>0</v>
      </c>
      <c r="G851" s="26"/>
      <c r="H851" s="26"/>
      <c r="I851" s="26">
        <f t="shared" si="1366"/>
        <v>0</v>
      </c>
      <c r="J851" s="26">
        <f t="shared" si="1367"/>
        <v>0</v>
      </c>
      <c r="K851" s="27" t="e">
        <f t="shared" si="1368"/>
        <v>#DIV/0!</v>
      </c>
      <c r="L851" s="31">
        <v>0</v>
      </c>
      <c r="M851" s="31">
        <v>0</v>
      </c>
      <c r="N851" s="26"/>
      <c r="O851" s="26">
        <f t="shared" si="1398"/>
        <v>0</v>
      </c>
      <c r="P851" s="26">
        <f t="shared" si="1399"/>
        <v>0</v>
      </c>
      <c r="Q851" s="29" t="e">
        <f t="shared" si="1342"/>
        <v>#DIV/0!</v>
      </c>
      <c r="R851" s="18"/>
      <c r="S851" s="12" t="s">
        <v>91</v>
      </c>
    </row>
    <row r="852" spans="1:19" ht="18.75" hidden="1" x14ac:dyDescent="0.25">
      <c r="A852" s="13" t="str">
        <f t="shared" si="1364"/>
        <v>b</v>
      </c>
      <c r="B852" s="5" t="s">
        <v>2</v>
      </c>
      <c r="C852" s="4" t="s">
        <v>11</v>
      </c>
      <c r="D852" s="25"/>
      <c r="E852" s="25"/>
      <c r="F852" s="25">
        <v>0</v>
      </c>
      <c r="G852" s="25"/>
      <c r="H852" s="25"/>
      <c r="I852" s="26">
        <f t="shared" si="1366"/>
        <v>0</v>
      </c>
      <c r="J852" s="26">
        <f t="shared" si="1367"/>
        <v>0</v>
      </c>
      <c r="K852" s="27" t="e">
        <f t="shared" si="1368"/>
        <v>#DIV/0!</v>
      </c>
      <c r="L852" s="25">
        <v>0</v>
      </c>
      <c r="M852" s="25">
        <v>0</v>
      </c>
      <c r="N852" s="25"/>
      <c r="O852" s="25">
        <f t="shared" si="1398"/>
        <v>0</v>
      </c>
      <c r="P852" s="25">
        <f t="shared" si="1399"/>
        <v>0</v>
      </c>
      <c r="Q852" s="28" t="e">
        <f t="shared" si="1342"/>
        <v>#DIV/0!</v>
      </c>
      <c r="R852" s="17"/>
      <c r="S852" s="12" t="s">
        <v>91</v>
      </c>
    </row>
    <row r="853" spans="1:19" ht="18.75" hidden="1" x14ac:dyDescent="0.25">
      <c r="A853" s="13" t="str">
        <f t="shared" si="1364"/>
        <v>b</v>
      </c>
      <c r="B853" s="5" t="s">
        <v>2</v>
      </c>
      <c r="C853" s="4" t="s">
        <v>12</v>
      </c>
      <c r="D853" s="25"/>
      <c r="E853" s="25"/>
      <c r="F853" s="25">
        <v>0</v>
      </c>
      <c r="G853" s="25"/>
      <c r="H853" s="25"/>
      <c r="I853" s="26">
        <f t="shared" si="1366"/>
        <v>0</v>
      </c>
      <c r="J853" s="26">
        <f t="shared" si="1367"/>
        <v>0</v>
      </c>
      <c r="K853" s="27" t="e">
        <f t="shared" si="1368"/>
        <v>#DIV/0!</v>
      </c>
      <c r="L853" s="25">
        <v>0</v>
      </c>
      <c r="M853" s="25">
        <v>0</v>
      </c>
      <c r="N853" s="25"/>
      <c r="O853" s="25">
        <f t="shared" si="1398"/>
        <v>0</v>
      </c>
      <c r="P853" s="25">
        <f t="shared" si="1399"/>
        <v>0</v>
      </c>
      <c r="Q853" s="28" t="e">
        <f t="shared" si="1342"/>
        <v>#DIV/0!</v>
      </c>
      <c r="R853" s="17"/>
      <c r="S853" s="12" t="s">
        <v>91</v>
      </c>
    </row>
    <row r="854" spans="1:19" ht="18.75" hidden="1" x14ac:dyDescent="0.25">
      <c r="A854" s="13" t="str">
        <f t="shared" si="1364"/>
        <v>b</v>
      </c>
      <c r="B854" s="5" t="s">
        <v>2</v>
      </c>
      <c r="C854" s="4" t="s">
        <v>13</v>
      </c>
      <c r="D854" s="25"/>
      <c r="E854" s="25"/>
      <c r="F854" s="25">
        <v>0</v>
      </c>
      <c r="G854" s="25"/>
      <c r="H854" s="25"/>
      <c r="I854" s="26">
        <f t="shared" si="1366"/>
        <v>0</v>
      </c>
      <c r="J854" s="26">
        <f t="shared" si="1367"/>
        <v>0</v>
      </c>
      <c r="K854" s="27" t="e">
        <f t="shared" si="1368"/>
        <v>#DIV/0!</v>
      </c>
      <c r="L854" s="25">
        <v>0</v>
      </c>
      <c r="M854" s="25">
        <v>0</v>
      </c>
      <c r="N854" s="25"/>
      <c r="O854" s="25">
        <f t="shared" si="1398"/>
        <v>0</v>
      </c>
      <c r="P854" s="25">
        <f t="shared" si="1399"/>
        <v>0</v>
      </c>
      <c r="Q854" s="28" t="e">
        <f t="shared" si="1342"/>
        <v>#DIV/0!</v>
      </c>
      <c r="R854" s="17"/>
      <c r="S854" s="12" t="s">
        <v>91</v>
      </c>
    </row>
    <row r="855" spans="1:19" ht="36" x14ac:dyDescent="0.25">
      <c r="A855" s="13" t="str">
        <f t="shared" si="1364"/>
        <v>a</v>
      </c>
      <c r="B855" s="19" t="s">
        <v>174</v>
      </c>
      <c r="C855" s="20" t="s">
        <v>74</v>
      </c>
      <c r="D855" s="37">
        <f t="shared" ref="D855:F855" si="1400">D856+D864+D865+D866</f>
        <v>96864</v>
      </c>
      <c r="E855" s="37">
        <f t="shared" ref="E855" si="1401">E856+E864+E865+E866</f>
        <v>11569.33</v>
      </c>
      <c r="F855" s="37">
        <f t="shared" si="1400"/>
        <v>33058000</v>
      </c>
      <c r="G855" s="37">
        <f t="shared" ref="G855:H855" si="1402">G856+G864+G865+G866</f>
        <v>17110135</v>
      </c>
      <c r="H855" s="37">
        <f t="shared" si="1402"/>
        <v>11793337</v>
      </c>
      <c r="I855" s="37">
        <f t="shared" si="1366"/>
        <v>28903472</v>
      </c>
      <c r="J855" s="44">
        <f t="shared" si="1367"/>
        <v>4154528</v>
      </c>
      <c r="K855" s="45">
        <f t="shared" si="1368"/>
        <v>0.87432609353257906</v>
      </c>
      <c r="L855" s="40">
        <f t="shared" ref="L855:M855" si="1403">L856+L864+L865+L866</f>
        <v>44000000</v>
      </c>
      <c r="M855" s="40">
        <f t="shared" si="1403"/>
        <v>44000000</v>
      </c>
      <c r="N855" s="37">
        <f t="shared" ref="N855" si="1404">N856+N864+N865+N866</f>
        <v>14920676</v>
      </c>
      <c r="O855" s="37">
        <f t="shared" ref="O855" si="1405">O856+O864+O865+O866</f>
        <v>43824148</v>
      </c>
      <c r="P855" s="44">
        <f t="shared" ref="P855" si="1406">P856+P864+P865+P866</f>
        <v>175852</v>
      </c>
      <c r="Q855" s="46">
        <f t="shared" si="1342"/>
        <v>0.99600336363636366</v>
      </c>
      <c r="R855" s="18"/>
      <c r="S855" s="12" t="s">
        <v>95</v>
      </c>
    </row>
    <row r="856" spans="1:19" ht="18.75" x14ac:dyDescent="0.25">
      <c r="A856" s="13" t="str">
        <f t="shared" si="1364"/>
        <v>a</v>
      </c>
      <c r="B856" s="3" t="s">
        <v>2</v>
      </c>
      <c r="C856" s="4" t="s">
        <v>3</v>
      </c>
      <c r="D856" s="41">
        <f t="shared" ref="D856:H856" si="1407">D857+D858+D859+D860+D861+D862+D863</f>
        <v>96864</v>
      </c>
      <c r="E856" s="41">
        <f t="shared" ref="E856" si="1408">E857+E858+E859+E860+E861+E862+E863</f>
        <v>11569.33</v>
      </c>
      <c r="F856" s="41">
        <f t="shared" si="1407"/>
        <v>32925000</v>
      </c>
      <c r="G856" s="41">
        <f t="shared" si="1407"/>
        <v>17078125</v>
      </c>
      <c r="H856" s="41">
        <f t="shared" si="1407"/>
        <v>11748337</v>
      </c>
      <c r="I856" s="37">
        <f t="shared" si="1366"/>
        <v>28826462</v>
      </c>
      <c r="J856" s="44">
        <f t="shared" si="1367"/>
        <v>4098538</v>
      </c>
      <c r="K856" s="45">
        <f t="shared" si="1368"/>
        <v>0.87551896735003798</v>
      </c>
      <c r="L856" s="41">
        <f t="shared" ref="L856:M856" si="1409">L857+L858+L859+L860+L861+L862+L863</f>
        <v>43867000</v>
      </c>
      <c r="M856" s="41">
        <f t="shared" si="1409"/>
        <v>43867000</v>
      </c>
      <c r="N856" s="41">
        <f t="shared" ref="N856:P856" si="1410">N857+N858+N859+N860+N861+N862+N863</f>
        <v>14865676</v>
      </c>
      <c r="O856" s="41">
        <f t="shared" si="1410"/>
        <v>43692138</v>
      </c>
      <c r="P856" s="47">
        <f t="shared" si="1410"/>
        <v>174862</v>
      </c>
      <c r="Q856" s="48">
        <f t="shared" si="1342"/>
        <v>0.99601381448469239</v>
      </c>
      <c r="R856" s="17"/>
      <c r="S856" s="12" t="s">
        <v>95</v>
      </c>
    </row>
    <row r="857" spans="1:19" ht="18.75" hidden="1" x14ac:dyDescent="0.25">
      <c r="A857" s="13" t="str">
        <f t="shared" si="1364"/>
        <v>b</v>
      </c>
      <c r="B857" s="5" t="s">
        <v>2</v>
      </c>
      <c r="C857" s="6" t="s">
        <v>4</v>
      </c>
      <c r="D857" s="26"/>
      <c r="E857" s="26"/>
      <c r="F857" s="26"/>
      <c r="G857" s="26"/>
      <c r="H857" s="26"/>
      <c r="I857" s="26">
        <f t="shared" si="1366"/>
        <v>0</v>
      </c>
      <c r="J857" s="26">
        <f t="shared" si="1367"/>
        <v>0</v>
      </c>
      <c r="K857" s="27" t="e">
        <f t="shared" si="1368"/>
        <v>#DIV/0!</v>
      </c>
      <c r="L857" s="31">
        <v>0</v>
      </c>
      <c r="M857" s="31">
        <v>0</v>
      </c>
      <c r="N857" s="26"/>
      <c r="O857" s="26">
        <f t="shared" ref="O857:O866" si="1411">I857+N857</f>
        <v>0</v>
      </c>
      <c r="P857" s="26">
        <f t="shared" ref="P857:P866" si="1412">M857-O857</f>
        <v>0</v>
      </c>
      <c r="Q857" s="29" t="e">
        <f t="shared" si="1342"/>
        <v>#DIV/0!</v>
      </c>
      <c r="R857" s="18"/>
      <c r="S857" s="12" t="s">
        <v>95</v>
      </c>
    </row>
    <row r="858" spans="1:19" ht="18.75" x14ac:dyDescent="0.25">
      <c r="A858" s="13" t="str">
        <f t="shared" si="1364"/>
        <v>a</v>
      </c>
      <c r="B858" s="5" t="s">
        <v>2</v>
      </c>
      <c r="C858" s="6" t="s">
        <v>5</v>
      </c>
      <c r="D858" s="37">
        <v>96864</v>
      </c>
      <c r="E858" s="37">
        <v>11569.33</v>
      </c>
      <c r="F858" s="37">
        <v>27360000</v>
      </c>
      <c r="G858" s="37">
        <v>14675860</v>
      </c>
      <c r="H858" s="37">
        <v>9572700</v>
      </c>
      <c r="I858" s="37">
        <f t="shared" si="1366"/>
        <v>24248560</v>
      </c>
      <c r="J858" s="44">
        <f t="shared" si="1367"/>
        <v>3111440</v>
      </c>
      <c r="K858" s="45">
        <f t="shared" si="1368"/>
        <v>0.88627777777777783</v>
      </c>
      <c r="L858" s="42">
        <v>36450000</v>
      </c>
      <c r="M858" s="42">
        <v>36450000</v>
      </c>
      <c r="N858" s="37">
        <v>12093006</v>
      </c>
      <c r="O858" s="37">
        <f t="shared" si="1411"/>
        <v>36341566</v>
      </c>
      <c r="P858" s="44">
        <f t="shared" si="1412"/>
        <v>108434</v>
      </c>
      <c r="Q858" s="46">
        <f t="shared" si="1342"/>
        <v>0.99702513031550066</v>
      </c>
      <c r="R858" s="18"/>
      <c r="S858" s="12" t="s">
        <v>95</v>
      </c>
    </row>
    <row r="859" spans="1:19" ht="18.75" hidden="1" x14ac:dyDescent="0.25">
      <c r="A859" s="13" t="str">
        <f t="shared" si="1364"/>
        <v>b</v>
      </c>
      <c r="B859" s="5" t="s">
        <v>2</v>
      </c>
      <c r="C859" s="6" t="s">
        <v>6</v>
      </c>
      <c r="D859" s="26"/>
      <c r="E859" s="26"/>
      <c r="F859" s="26"/>
      <c r="G859" s="26"/>
      <c r="H859" s="26"/>
      <c r="I859" s="26">
        <f t="shared" si="1366"/>
        <v>0</v>
      </c>
      <c r="J859" s="26">
        <f t="shared" si="1367"/>
        <v>0</v>
      </c>
      <c r="K859" s="27" t="e">
        <f t="shared" si="1368"/>
        <v>#DIV/0!</v>
      </c>
      <c r="L859" s="31"/>
      <c r="M859" s="31"/>
      <c r="N859" s="26"/>
      <c r="O859" s="26">
        <f t="shared" si="1411"/>
        <v>0</v>
      </c>
      <c r="P859" s="26">
        <f t="shared" si="1412"/>
        <v>0</v>
      </c>
      <c r="Q859" s="29" t="e">
        <f t="shared" si="1342"/>
        <v>#DIV/0!</v>
      </c>
      <c r="R859" s="18"/>
      <c r="S859" s="12" t="s">
        <v>95</v>
      </c>
    </row>
    <row r="860" spans="1:19" ht="18.75" hidden="1" x14ac:dyDescent="0.25">
      <c r="A860" s="13" t="str">
        <f t="shared" si="1364"/>
        <v>b</v>
      </c>
      <c r="B860" s="5" t="s">
        <v>2</v>
      </c>
      <c r="C860" s="7" t="s">
        <v>7</v>
      </c>
      <c r="D860" s="26"/>
      <c r="E860" s="26"/>
      <c r="F860" s="26"/>
      <c r="G860" s="26"/>
      <c r="H860" s="26"/>
      <c r="I860" s="26">
        <f t="shared" si="1366"/>
        <v>0</v>
      </c>
      <c r="J860" s="26">
        <f t="shared" si="1367"/>
        <v>0</v>
      </c>
      <c r="K860" s="27" t="e">
        <f t="shared" si="1368"/>
        <v>#DIV/0!</v>
      </c>
      <c r="L860" s="31"/>
      <c r="M860" s="31"/>
      <c r="N860" s="26"/>
      <c r="O860" s="26">
        <f t="shared" si="1411"/>
        <v>0</v>
      </c>
      <c r="P860" s="26">
        <f t="shared" si="1412"/>
        <v>0</v>
      </c>
      <c r="Q860" s="29" t="e">
        <f t="shared" si="1342"/>
        <v>#DIV/0!</v>
      </c>
      <c r="R860" s="18"/>
      <c r="S860" s="12" t="s">
        <v>95</v>
      </c>
    </row>
    <row r="861" spans="1:19" ht="18.75" hidden="1" x14ac:dyDescent="0.25">
      <c r="A861" s="13" t="str">
        <f t="shared" si="1364"/>
        <v>b</v>
      </c>
      <c r="B861" s="5" t="s">
        <v>2</v>
      </c>
      <c r="C861" s="7" t="s">
        <v>8</v>
      </c>
      <c r="D861" s="26"/>
      <c r="E861" s="26"/>
      <c r="F861" s="26"/>
      <c r="G861" s="26"/>
      <c r="H861" s="26"/>
      <c r="I861" s="26">
        <f t="shared" si="1366"/>
        <v>0</v>
      </c>
      <c r="J861" s="26">
        <f t="shared" si="1367"/>
        <v>0</v>
      </c>
      <c r="K861" s="27" t="e">
        <f t="shared" si="1368"/>
        <v>#DIV/0!</v>
      </c>
      <c r="L861" s="31"/>
      <c r="M861" s="31"/>
      <c r="N861" s="26"/>
      <c r="O861" s="26">
        <f t="shared" si="1411"/>
        <v>0</v>
      </c>
      <c r="P861" s="26">
        <f t="shared" si="1412"/>
        <v>0</v>
      </c>
      <c r="Q861" s="29" t="e">
        <f t="shared" si="1342"/>
        <v>#DIV/0!</v>
      </c>
      <c r="R861" s="18"/>
      <c r="S861" s="12" t="s">
        <v>95</v>
      </c>
    </row>
    <row r="862" spans="1:19" ht="18.75" x14ac:dyDescent="0.25">
      <c r="A862" s="13" t="str">
        <f t="shared" si="1364"/>
        <v>a</v>
      </c>
      <c r="B862" s="5" t="s">
        <v>2</v>
      </c>
      <c r="C862" s="7" t="s">
        <v>9</v>
      </c>
      <c r="D862" s="37"/>
      <c r="E862" s="37"/>
      <c r="F862" s="37">
        <v>5025000</v>
      </c>
      <c r="G862" s="37">
        <v>2194109</v>
      </c>
      <c r="H862" s="37">
        <v>1929863</v>
      </c>
      <c r="I862" s="37">
        <f t="shared" si="1366"/>
        <v>4123972</v>
      </c>
      <c r="J862" s="44">
        <f t="shared" si="1367"/>
        <v>901028</v>
      </c>
      <c r="K862" s="45">
        <f t="shared" si="1368"/>
        <v>0.82069094527363184</v>
      </c>
      <c r="L862" s="42">
        <v>6700000</v>
      </c>
      <c r="M862" s="42">
        <v>6700000</v>
      </c>
      <c r="N862" s="37">
        <v>2509600</v>
      </c>
      <c r="O862" s="37">
        <f t="shared" si="1411"/>
        <v>6633572</v>
      </c>
      <c r="P862" s="44">
        <f t="shared" si="1412"/>
        <v>66428</v>
      </c>
      <c r="Q862" s="46">
        <f t="shared" si="1342"/>
        <v>0.99008537313432832</v>
      </c>
      <c r="R862" s="18"/>
      <c r="S862" s="12" t="s">
        <v>95</v>
      </c>
    </row>
    <row r="863" spans="1:19" ht="18.75" x14ac:dyDescent="0.25">
      <c r="A863" s="13" t="str">
        <f t="shared" si="1364"/>
        <v>a</v>
      </c>
      <c r="B863" s="5" t="s">
        <v>2</v>
      </c>
      <c r="C863" s="7" t="s">
        <v>10</v>
      </c>
      <c r="D863" s="37"/>
      <c r="E863" s="37"/>
      <c r="F863" s="37">
        <v>540000</v>
      </c>
      <c r="G863" s="37">
        <v>208156</v>
      </c>
      <c r="H863" s="37">
        <v>245774</v>
      </c>
      <c r="I863" s="37">
        <f t="shared" si="1366"/>
        <v>453930</v>
      </c>
      <c r="J863" s="44">
        <f t="shared" si="1367"/>
        <v>86070</v>
      </c>
      <c r="K863" s="45">
        <f t="shared" si="1368"/>
        <v>0.84061111111111109</v>
      </c>
      <c r="L863" s="42">
        <v>717000</v>
      </c>
      <c r="M863" s="42">
        <v>717000</v>
      </c>
      <c r="N863" s="37">
        <v>263070</v>
      </c>
      <c r="O863" s="37">
        <f t="shared" si="1411"/>
        <v>717000</v>
      </c>
      <c r="P863" s="44">
        <f t="shared" si="1412"/>
        <v>0</v>
      </c>
      <c r="Q863" s="46">
        <f t="shared" si="1342"/>
        <v>1</v>
      </c>
      <c r="R863" s="18"/>
      <c r="S863" s="12" t="s">
        <v>95</v>
      </c>
    </row>
    <row r="864" spans="1:19" ht="18.75" x14ac:dyDescent="0.25">
      <c r="A864" s="13" t="str">
        <f t="shared" si="1364"/>
        <v>a</v>
      </c>
      <c r="B864" s="5" t="s">
        <v>2</v>
      </c>
      <c r="C864" s="4" t="s">
        <v>11</v>
      </c>
      <c r="D864" s="41"/>
      <c r="E864" s="41"/>
      <c r="F864" s="41">
        <v>133000</v>
      </c>
      <c r="G864" s="41">
        <v>32010</v>
      </c>
      <c r="H864" s="41">
        <v>45000</v>
      </c>
      <c r="I864" s="37">
        <f t="shared" si="1366"/>
        <v>77010</v>
      </c>
      <c r="J864" s="44">
        <f t="shared" si="1367"/>
        <v>55990</v>
      </c>
      <c r="K864" s="45">
        <f t="shared" si="1368"/>
        <v>0.57902255639097744</v>
      </c>
      <c r="L864" s="41">
        <v>133000</v>
      </c>
      <c r="M864" s="41">
        <v>133000</v>
      </c>
      <c r="N864" s="41">
        <v>55000</v>
      </c>
      <c r="O864" s="41">
        <f t="shared" si="1411"/>
        <v>132010</v>
      </c>
      <c r="P864" s="47">
        <f t="shared" si="1412"/>
        <v>990</v>
      </c>
      <c r="Q864" s="48">
        <f t="shared" si="1342"/>
        <v>0.99255639097744364</v>
      </c>
      <c r="R864" s="17"/>
      <c r="S864" s="12" t="s">
        <v>95</v>
      </c>
    </row>
    <row r="865" spans="1:19" ht="18.75" hidden="1" x14ac:dyDescent="0.25">
      <c r="A865" s="13" t="str">
        <f t="shared" si="1364"/>
        <v>b</v>
      </c>
      <c r="B865" s="5" t="s">
        <v>2</v>
      </c>
      <c r="C865" s="4" t="s">
        <v>12</v>
      </c>
      <c r="D865" s="25"/>
      <c r="E865" s="25"/>
      <c r="F865" s="25">
        <v>0</v>
      </c>
      <c r="G865" s="25"/>
      <c r="H865" s="25"/>
      <c r="I865" s="26">
        <f t="shared" si="1366"/>
        <v>0</v>
      </c>
      <c r="J865" s="26">
        <f t="shared" si="1367"/>
        <v>0</v>
      </c>
      <c r="K865" s="27" t="e">
        <f t="shared" si="1368"/>
        <v>#DIV/0!</v>
      </c>
      <c r="L865" s="25">
        <v>0</v>
      </c>
      <c r="M865" s="25">
        <v>0</v>
      </c>
      <c r="N865" s="25"/>
      <c r="O865" s="25">
        <f t="shared" si="1411"/>
        <v>0</v>
      </c>
      <c r="P865" s="25">
        <f t="shared" si="1412"/>
        <v>0</v>
      </c>
      <c r="Q865" s="28" t="e">
        <f t="shared" si="1342"/>
        <v>#DIV/0!</v>
      </c>
      <c r="R865" s="17"/>
      <c r="S865" s="12" t="s">
        <v>95</v>
      </c>
    </row>
    <row r="866" spans="1:19" ht="18.75" hidden="1" x14ac:dyDescent="0.25">
      <c r="A866" s="13" t="str">
        <f t="shared" si="1364"/>
        <v>b</v>
      </c>
      <c r="B866" s="5" t="s">
        <v>2</v>
      </c>
      <c r="C866" s="4" t="s">
        <v>13</v>
      </c>
      <c r="D866" s="25"/>
      <c r="E866" s="25"/>
      <c r="F866" s="25">
        <v>0</v>
      </c>
      <c r="G866" s="25"/>
      <c r="H866" s="25"/>
      <c r="I866" s="26">
        <f t="shared" si="1366"/>
        <v>0</v>
      </c>
      <c r="J866" s="26">
        <f t="shared" si="1367"/>
        <v>0</v>
      </c>
      <c r="K866" s="27" t="e">
        <f t="shared" si="1368"/>
        <v>#DIV/0!</v>
      </c>
      <c r="L866" s="25">
        <v>0</v>
      </c>
      <c r="M866" s="25">
        <v>0</v>
      </c>
      <c r="N866" s="25"/>
      <c r="O866" s="25">
        <f t="shared" si="1411"/>
        <v>0</v>
      </c>
      <c r="P866" s="25">
        <f t="shared" si="1412"/>
        <v>0</v>
      </c>
      <c r="Q866" s="28" t="e">
        <f t="shared" si="1342"/>
        <v>#DIV/0!</v>
      </c>
      <c r="R866" s="17"/>
      <c r="S866" s="12" t="s">
        <v>95</v>
      </c>
    </row>
    <row r="867" spans="1:19" ht="36.75" customHeight="1" x14ac:dyDescent="0.25">
      <c r="A867" s="13" t="str">
        <f t="shared" si="1364"/>
        <v>a</v>
      </c>
      <c r="B867" s="19" t="s">
        <v>175</v>
      </c>
      <c r="C867" s="20" t="s">
        <v>75</v>
      </c>
      <c r="D867" s="26">
        <f t="shared" ref="D867:F867" si="1413">D868+D876+D877+D878</f>
        <v>0</v>
      </c>
      <c r="E867" s="26">
        <f t="shared" ref="E867" si="1414">E868+E876+E877+E878</f>
        <v>48278</v>
      </c>
      <c r="F867" s="26">
        <f t="shared" si="1413"/>
        <v>19113100</v>
      </c>
      <c r="G867" s="26">
        <f t="shared" ref="G867:H867" si="1415">G868+G876+G877+G878</f>
        <v>12321584</v>
      </c>
      <c r="H867" s="26">
        <f t="shared" si="1415"/>
        <v>6661368</v>
      </c>
      <c r="I867" s="26">
        <f t="shared" si="1366"/>
        <v>18982952</v>
      </c>
      <c r="J867" s="56">
        <f t="shared" si="1367"/>
        <v>130148</v>
      </c>
      <c r="K867" s="57">
        <f t="shared" si="1368"/>
        <v>0.99319063888118619</v>
      </c>
      <c r="L867" s="30">
        <f t="shared" ref="L867:M867" si="1416">L868+L876+L877+L878</f>
        <v>26000000</v>
      </c>
      <c r="M867" s="30">
        <f t="shared" si="1416"/>
        <v>26000000</v>
      </c>
      <c r="N867" s="26">
        <f t="shared" ref="N867" si="1417">N868+N876+N877+N878</f>
        <v>6419048</v>
      </c>
      <c r="O867" s="26">
        <f t="shared" ref="O867" si="1418">O868+O876+O877+O878</f>
        <v>25402000</v>
      </c>
      <c r="P867" s="56">
        <f t="shared" ref="P867" si="1419">P868+P876+P877+P878</f>
        <v>598000</v>
      </c>
      <c r="Q867" s="60">
        <f t="shared" si="1342"/>
        <v>0.97699999999999998</v>
      </c>
      <c r="R867" s="18"/>
      <c r="S867" s="12" t="s">
        <v>91</v>
      </c>
    </row>
    <row r="868" spans="1:19" ht="18.75" x14ac:dyDescent="0.25">
      <c r="A868" s="13" t="str">
        <f t="shared" si="1364"/>
        <v>a</v>
      </c>
      <c r="B868" s="3" t="s">
        <v>2</v>
      </c>
      <c r="C868" s="4" t="s">
        <v>3</v>
      </c>
      <c r="D868" s="25">
        <f t="shared" ref="D868:H868" si="1420">D869+D870+D871+D872+D873+D874+D875</f>
        <v>0</v>
      </c>
      <c r="E868" s="25">
        <f t="shared" ref="E868" si="1421">E869+E870+E871+E872+E873+E874+E875</f>
        <v>48278</v>
      </c>
      <c r="F868" s="25">
        <f t="shared" si="1420"/>
        <v>19113100</v>
      </c>
      <c r="G868" s="25">
        <f t="shared" si="1420"/>
        <v>12321584</v>
      </c>
      <c r="H868" s="25">
        <f t="shared" si="1420"/>
        <v>6661368</v>
      </c>
      <c r="I868" s="26">
        <f t="shared" si="1366"/>
        <v>18982952</v>
      </c>
      <c r="J868" s="56">
        <f t="shared" si="1367"/>
        <v>130148</v>
      </c>
      <c r="K868" s="57">
        <f t="shared" si="1368"/>
        <v>0.99319063888118619</v>
      </c>
      <c r="L868" s="25">
        <f t="shared" ref="L868:M868" si="1422">L869+L870+L871+L872+L873+L874+L875</f>
        <v>26000000</v>
      </c>
      <c r="M868" s="25">
        <f t="shared" si="1422"/>
        <v>26000000</v>
      </c>
      <c r="N868" s="25">
        <f t="shared" ref="N868:P868" si="1423">N869+N870+N871+N872+N873+N874+N875</f>
        <v>6419048</v>
      </c>
      <c r="O868" s="25">
        <f t="shared" si="1423"/>
        <v>25402000</v>
      </c>
      <c r="P868" s="58">
        <f t="shared" si="1423"/>
        <v>598000</v>
      </c>
      <c r="Q868" s="59">
        <f t="shared" si="1342"/>
        <v>0.97699999999999998</v>
      </c>
      <c r="R868" s="17"/>
      <c r="S868" s="12" t="s">
        <v>91</v>
      </c>
    </row>
    <row r="869" spans="1:19" ht="18.75" hidden="1" x14ac:dyDescent="0.25">
      <c r="A869" s="13" t="str">
        <f t="shared" si="1364"/>
        <v>b</v>
      </c>
      <c r="B869" s="5" t="s">
        <v>2</v>
      </c>
      <c r="C869" s="6" t="s">
        <v>4</v>
      </c>
      <c r="D869" s="26"/>
      <c r="E869" s="26"/>
      <c r="F869" s="26"/>
      <c r="G869" s="26"/>
      <c r="H869" s="26"/>
      <c r="I869" s="26">
        <f t="shared" si="1366"/>
        <v>0</v>
      </c>
      <c r="J869" s="26">
        <f t="shared" si="1367"/>
        <v>0</v>
      </c>
      <c r="K869" s="27" t="e">
        <f t="shared" si="1368"/>
        <v>#DIV/0!</v>
      </c>
      <c r="L869" s="31">
        <v>0</v>
      </c>
      <c r="M869" s="31">
        <v>0</v>
      </c>
      <c r="N869" s="26"/>
      <c r="O869" s="26">
        <f t="shared" ref="O869:O878" si="1424">I869+N869</f>
        <v>0</v>
      </c>
      <c r="P869" s="26">
        <f t="shared" ref="P869:P878" si="1425">M869-O869</f>
        <v>0</v>
      </c>
      <c r="Q869" s="29" t="e">
        <f t="shared" si="1342"/>
        <v>#DIV/0!</v>
      </c>
      <c r="R869" s="18"/>
      <c r="S869" s="12" t="s">
        <v>91</v>
      </c>
    </row>
    <row r="870" spans="1:19" ht="18.75" x14ac:dyDescent="0.25">
      <c r="A870" s="13" t="str">
        <f t="shared" si="1364"/>
        <v>a</v>
      </c>
      <c r="B870" s="5" t="s">
        <v>2</v>
      </c>
      <c r="C870" s="6" t="s">
        <v>5</v>
      </c>
      <c r="D870" s="26"/>
      <c r="E870" s="26"/>
      <c r="F870" s="26">
        <v>85000</v>
      </c>
      <c r="G870" s="26">
        <v>24723</v>
      </c>
      <c r="H870" s="26">
        <v>60277</v>
      </c>
      <c r="I870" s="26">
        <f t="shared" si="1366"/>
        <v>85000</v>
      </c>
      <c r="J870" s="56">
        <f t="shared" si="1367"/>
        <v>0</v>
      </c>
      <c r="K870" s="57">
        <f t="shared" si="1368"/>
        <v>1</v>
      </c>
      <c r="L870" s="31">
        <v>30000</v>
      </c>
      <c r="M870" s="31">
        <v>122500</v>
      </c>
      <c r="N870" s="26">
        <v>37500</v>
      </c>
      <c r="O870" s="26">
        <f t="shared" si="1424"/>
        <v>122500</v>
      </c>
      <c r="P870" s="56">
        <f t="shared" si="1425"/>
        <v>0</v>
      </c>
      <c r="Q870" s="60">
        <f t="shared" si="1342"/>
        <v>1</v>
      </c>
      <c r="R870" s="18"/>
      <c r="S870" s="12" t="s">
        <v>91</v>
      </c>
    </row>
    <row r="871" spans="1:19" ht="18.75" hidden="1" x14ac:dyDescent="0.25">
      <c r="A871" s="13" t="str">
        <f t="shared" si="1364"/>
        <v>b</v>
      </c>
      <c r="B871" s="5" t="s">
        <v>2</v>
      </c>
      <c r="C871" s="6" t="s">
        <v>6</v>
      </c>
      <c r="D871" s="26"/>
      <c r="E871" s="26"/>
      <c r="F871" s="26"/>
      <c r="G871" s="26"/>
      <c r="H871" s="26"/>
      <c r="I871" s="26">
        <f t="shared" si="1366"/>
        <v>0</v>
      </c>
      <c r="J871" s="26">
        <f t="shared" si="1367"/>
        <v>0</v>
      </c>
      <c r="K871" s="27" t="e">
        <f t="shared" si="1368"/>
        <v>#DIV/0!</v>
      </c>
      <c r="L871" s="31"/>
      <c r="M871" s="31"/>
      <c r="N871" s="26"/>
      <c r="O871" s="26">
        <f t="shared" si="1424"/>
        <v>0</v>
      </c>
      <c r="P871" s="26">
        <f t="shared" si="1425"/>
        <v>0</v>
      </c>
      <c r="Q871" s="29" t="e">
        <f t="shared" si="1342"/>
        <v>#DIV/0!</v>
      </c>
      <c r="R871" s="18"/>
      <c r="S871" s="12" t="s">
        <v>91</v>
      </c>
    </row>
    <row r="872" spans="1:19" ht="18.75" hidden="1" x14ac:dyDescent="0.25">
      <c r="A872" s="13" t="str">
        <f t="shared" si="1364"/>
        <v>b</v>
      </c>
      <c r="B872" s="5" t="s">
        <v>2</v>
      </c>
      <c r="C872" s="7" t="s">
        <v>7</v>
      </c>
      <c r="D872" s="26"/>
      <c r="E872" s="26"/>
      <c r="F872" s="26"/>
      <c r="G872" s="26"/>
      <c r="H872" s="26"/>
      <c r="I872" s="26">
        <f t="shared" si="1366"/>
        <v>0</v>
      </c>
      <c r="J872" s="26">
        <f t="shared" si="1367"/>
        <v>0</v>
      </c>
      <c r="K872" s="27" t="e">
        <f t="shared" si="1368"/>
        <v>#DIV/0!</v>
      </c>
      <c r="L872" s="31"/>
      <c r="M872" s="31"/>
      <c r="N872" s="26"/>
      <c r="O872" s="26">
        <f t="shared" si="1424"/>
        <v>0</v>
      </c>
      <c r="P872" s="26">
        <f t="shared" si="1425"/>
        <v>0</v>
      </c>
      <c r="Q872" s="29" t="e">
        <f t="shared" si="1342"/>
        <v>#DIV/0!</v>
      </c>
      <c r="R872" s="18"/>
      <c r="S872" s="12" t="s">
        <v>91</v>
      </c>
    </row>
    <row r="873" spans="1:19" ht="18.75" hidden="1" x14ac:dyDescent="0.25">
      <c r="A873" s="13" t="str">
        <f t="shared" si="1364"/>
        <v>b</v>
      </c>
      <c r="B873" s="5" t="s">
        <v>2</v>
      </c>
      <c r="C873" s="7" t="s">
        <v>8</v>
      </c>
      <c r="D873" s="26"/>
      <c r="E873" s="26"/>
      <c r="F873" s="26"/>
      <c r="G873" s="26"/>
      <c r="H873" s="26"/>
      <c r="I873" s="26">
        <f t="shared" si="1366"/>
        <v>0</v>
      </c>
      <c r="J873" s="26">
        <f t="shared" si="1367"/>
        <v>0</v>
      </c>
      <c r="K873" s="27" t="e">
        <f t="shared" si="1368"/>
        <v>#DIV/0!</v>
      </c>
      <c r="L873" s="31"/>
      <c r="M873" s="31"/>
      <c r="N873" s="26"/>
      <c r="O873" s="26">
        <f t="shared" si="1424"/>
        <v>0</v>
      </c>
      <c r="P873" s="26">
        <f t="shared" si="1425"/>
        <v>0</v>
      </c>
      <c r="Q873" s="29" t="e">
        <f t="shared" si="1342"/>
        <v>#DIV/0!</v>
      </c>
      <c r="R873" s="18"/>
      <c r="S873" s="12" t="s">
        <v>91</v>
      </c>
    </row>
    <row r="874" spans="1:19" ht="18.75" x14ac:dyDescent="0.25">
      <c r="A874" s="13" t="str">
        <f t="shared" si="1364"/>
        <v>a</v>
      </c>
      <c r="B874" s="5" t="s">
        <v>2</v>
      </c>
      <c r="C874" s="7" t="s">
        <v>9</v>
      </c>
      <c r="D874" s="26"/>
      <c r="E874" s="26">
        <v>48278</v>
      </c>
      <c r="F874" s="26">
        <v>18827590</v>
      </c>
      <c r="G874" s="26">
        <v>12261680</v>
      </c>
      <c r="H874" s="26">
        <v>6565910</v>
      </c>
      <c r="I874" s="26">
        <f t="shared" si="1366"/>
        <v>18827590</v>
      </c>
      <c r="J874" s="56">
        <f t="shared" si="1367"/>
        <v>0</v>
      </c>
      <c r="K874" s="57">
        <f t="shared" si="1368"/>
        <v>1</v>
      </c>
      <c r="L874" s="31">
        <v>25970000</v>
      </c>
      <c r="M874" s="31">
        <v>25676990</v>
      </c>
      <c r="N874" s="26">
        <v>6251400</v>
      </c>
      <c r="O874" s="26">
        <f t="shared" si="1424"/>
        <v>25078990</v>
      </c>
      <c r="P874" s="56">
        <f t="shared" si="1425"/>
        <v>598000</v>
      </c>
      <c r="Q874" s="60">
        <f t="shared" si="1342"/>
        <v>0.97671066585296795</v>
      </c>
      <c r="R874" s="18"/>
      <c r="S874" s="12" t="s">
        <v>91</v>
      </c>
    </row>
    <row r="875" spans="1:19" ht="18.75" x14ac:dyDescent="0.25">
      <c r="A875" s="13" t="str">
        <f t="shared" si="1364"/>
        <v>a</v>
      </c>
      <c r="B875" s="5" t="s">
        <v>2</v>
      </c>
      <c r="C875" s="7" t="s">
        <v>10</v>
      </c>
      <c r="D875" s="26"/>
      <c r="E875" s="26"/>
      <c r="F875" s="26">
        <v>200510</v>
      </c>
      <c r="G875" s="26">
        <v>35181</v>
      </c>
      <c r="H875" s="26">
        <v>35181</v>
      </c>
      <c r="I875" s="26">
        <f t="shared" si="1366"/>
        <v>70362</v>
      </c>
      <c r="J875" s="56">
        <f t="shared" si="1367"/>
        <v>130148</v>
      </c>
      <c r="K875" s="57">
        <f t="shared" si="1368"/>
        <v>0.35091516632586905</v>
      </c>
      <c r="L875" s="31">
        <v>0</v>
      </c>
      <c r="M875" s="31">
        <v>200510</v>
      </c>
      <c r="N875" s="26">
        <v>130148</v>
      </c>
      <c r="O875" s="26">
        <f t="shared" si="1424"/>
        <v>200510</v>
      </c>
      <c r="P875" s="56">
        <f t="shared" si="1425"/>
        <v>0</v>
      </c>
      <c r="Q875" s="60">
        <f t="shared" si="1342"/>
        <v>1</v>
      </c>
      <c r="R875" s="18"/>
      <c r="S875" s="12" t="s">
        <v>91</v>
      </c>
    </row>
    <row r="876" spans="1:19" ht="18.75" hidden="1" x14ac:dyDescent="0.25">
      <c r="A876" s="13" t="str">
        <f t="shared" si="1364"/>
        <v>b</v>
      </c>
      <c r="B876" s="5" t="s">
        <v>2</v>
      </c>
      <c r="C876" s="4" t="s">
        <v>11</v>
      </c>
      <c r="D876" s="25"/>
      <c r="E876" s="25"/>
      <c r="F876" s="25">
        <v>0</v>
      </c>
      <c r="G876" s="25"/>
      <c r="H876" s="25"/>
      <c r="I876" s="26">
        <f t="shared" si="1366"/>
        <v>0</v>
      </c>
      <c r="J876" s="26">
        <f t="shared" si="1367"/>
        <v>0</v>
      </c>
      <c r="K876" s="27" t="e">
        <f t="shared" si="1368"/>
        <v>#DIV/0!</v>
      </c>
      <c r="L876" s="25">
        <v>0</v>
      </c>
      <c r="M876" s="25">
        <v>0</v>
      </c>
      <c r="N876" s="25"/>
      <c r="O876" s="25">
        <f t="shared" si="1424"/>
        <v>0</v>
      </c>
      <c r="P876" s="25">
        <f t="shared" si="1425"/>
        <v>0</v>
      </c>
      <c r="Q876" s="28" t="e">
        <f t="shared" si="1342"/>
        <v>#DIV/0!</v>
      </c>
      <c r="R876" s="17"/>
      <c r="S876" s="12" t="s">
        <v>91</v>
      </c>
    </row>
    <row r="877" spans="1:19" ht="18.75" hidden="1" x14ac:dyDescent="0.25">
      <c r="A877" s="13" t="str">
        <f t="shared" si="1364"/>
        <v>b</v>
      </c>
      <c r="B877" s="5" t="s">
        <v>2</v>
      </c>
      <c r="C877" s="4" t="s">
        <v>12</v>
      </c>
      <c r="D877" s="25"/>
      <c r="E877" s="25"/>
      <c r="F877" s="25">
        <v>0</v>
      </c>
      <c r="G877" s="25"/>
      <c r="H877" s="25"/>
      <c r="I877" s="26">
        <f t="shared" si="1366"/>
        <v>0</v>
      </c>
      <c r="J877" s="26">
        <f t="shared" si="1367"/>
        <v>0</v>
      </c>
      <c r="K877" s="27" t="e">
        <f t="shared" si="1368"/>
        <v>#DIV/0!</v>
      </c>
      <c r="L877" s="25">
        <v>0</v>
      </c>
      <c r="M877" s="25">
        <v>0</v>
      </c>
      <c r="N877" s="25"/>
      <c r="O877" s="25">
        <f t="shared" si="1424"/>
        <v>0</v>
      </c>
      <c r="P877" s="25">
        <f t="shared" si="1425"/>
        <v>0</v>
      </c>
      <c r="Q877" s="28" t="e">
        <f t="shared" si="1342"/>
        <v>#DIV/0!</v>
      </c>
      <c r="R877" s="17"/>
      <c r="S877" s="12" t="s">
        <v>91</v>
      </c>
    </row>
    <row r="878" spans="1:19" ht="18.75" hidden="1" x14ac:dyDescent="0.25">
      <c r="A878" s="13" t="str">
        <f t="shared" si="1364"/>
        <v>b</v>
      </c>
      <c r="B878" s="5" t="s">
        <v>2</v>
      </c>
      <c r="C878" s="4" t="s">
        <v>13</v>
      </c>
      <c r="D878" s="25"/>
      <c r="E878" s="25"/>
      <c r="F878" s="25">
        <v>0</v>
      </c>
      <c r="G878" s="25"/>
      <c r="H878" s="25"/>
      <c r="I878" s="26">
        <f t="shared" si="1366"/>
        <v>0</v>
      </c>
      <c r="J878" s="26">
        <f t="shared" si="1367"/>
        <v>0</v>
      </c>
      <c r="K878" s="27" t="e">
        <f t="shared" si="1368"/>
        <v>#DIV/0!</v>
      </c>
      <c r="L878" s="25">
        <v>0</v>
      </c>
      <c r="M878" s="25">
        <v>0</v>
      </c>
      <c r="N878" s="25"/>
      <c r="O878" s="25">
        <f t="shared" si="1424"/>
        <v>0</v>
      </c>
      <c r="P878" s="25">
        <f t="shared" si="1425"/>
        <v>0</v>
      </c>
      <c r="Q878" s="28" t="e">
        <f t="shared" si="1342"/>
        <v>#DIV/0!</v>
      </c>
      <c r="R878" s="17"/>
      <c r="S878" s="12" t="s">
        <v>91</v>
      </c>
    </row>
    <row r="879" spans="1:19" ht="29.25" customHeight="1" x14ac:dyDescent="0.25">
      <c r="A879" s="13" t="str">
        <f t="shared" si="1364"/>
        <v>a</v>
      </c>
      <c r="B879" s="19" t="s">
        <v>176</v>
      </c>
      <c r="C879" s="20" t="s">
        <v>76</v>
      </c>
      <c r="D879" s="26">
        <f t="shared" ref="D879:F879" si="1426">D880+D888+D889+D890</f>
        <v>0</v>
      </c>
      <c r="E879" s="26"/>
      <c r="F879" s="26">
        <f t="shared" si="1426"/>
        <v>17000500</v>
      </c>
      <c r="G879" s="26">
        <f t="shared" ref="G879:H879" si="1427">G880+G888+G889+G890</f>
        <v>13500883</v>
      </c>
      <c r="H879" s="26">
        <f t="shared" si="1427"/>
        <v>8499617</v>
      </c>
      <c r="I879" s="26">
        <f t="shared" si="1366"/>
        <v>22000500</v>
      </c>
      <c r="J879" s="56">
        <f t="shared" si="1367"/>
        <v>-5000000</v>
      </c>
      <c r="K879" s="57">
        <f t="shared" si="1368"/>
        <v>1.2941089967942119</v>
      </c>
      <c r="L879" s="30">
        <f t="shared" ref="L879:M879" si="1428">L880+L888+L889+L890</f>
        <v>20000000</v>
      </c>
      <c r="M879" s="30">
        <f t="shared" si="1428"/>
        <v>20000000</v>
      </c>
      <c r="N879" s="26">
        <f t="shared" ref="N879" si="1429">N880+N888+N889+N890</f>
        <v>2999500</v>
      </c>
      <c r="O879" s="26">
        <f t="shared" ref="O879" si="1430">O880+O888+O889+O890</f>
        <v>25000000</v>
      </c>
      <c r="P879" s="56">
        <f t="shared" ref="P879" si="1431">P880+P888+P889+P890</f>
        <v>-5000000</v>
      </c>
      <c r="Q879" s="60">
        <f t="shared" si="1342"/>
        <v>1.25</v>
      </c>
      <c r="R879" s="18"/>
      <c r="S879" s="12" t="s">
        <v>91</v>
      </c>
    </row>
    <row r="880" spans="1:19" ht="18.75" x14ac:dyDescent="0.25">
      <c r="A880" s="13" t="str">
        <f t="shared" si="1364"/>
        <v>a</v>
      </c>
      <c r="B880" s="3" t="s">
        <v>2</v>
      </c>
      <c r="C880" s="4" t="s">
        <v>3</v>
      </c>
      <c r="D880" s="25">
        <f t="shared" ref="D880:H880" si="1432">D881+D882+D883+D884+D885+D886+D887</f>
        <v>0</v>
      </c>
      <c r="E880" s="25"/>
      <c r="F880" s="25">
        <f t="shared" si="1432"/>
        <v>17000500</v>
      </c>
      <c r="G880" s="25">
        <f t="shared" si="1432"/>
        <v>13500883</v>
      </c>
      <c r="H880" s="25">
        <f t="shared" si="1432"/>
        <v>8499617</v>
      </c>
      <c r="I880" s="26">
        <f t="shared" si="1366"/>
        <v>22000500</v>
      </c>
      <c r="J880" s="56">
        <f t="shared" si="1367"/>
        <v>-5000000</v>
      </c>
      <c r="K880" s="57">
        <f t="shared" si="1368"/>
        <v>1.2941089967942119</v>
      </c>
      <c r="L880" s="25">
        <f t="shared" ref="L880:M880" si="1433">L881+L882+L883+L884+L885+L886+L887</f>
        <v>20000000</v>
      </c>
      <c r="M880" s="25">
        <f t="shared" si="1433"/>
        <v>20000000</v>
      </c>
      <c r="N880" s="25">
        <f t="shared" ref="N880:P880" si="1434">N881+N882+N883+N884+N885+N886+N887</f>
        <v>2999500</v>
      </c>
      <c r="O880" s="25">
        <f t="shared" si="1434"/>
        <v>25000000</v>
      </c>
      <c r="P880" s="58">
        <f t="shared" si="1434"/>
        <v>-5000000</v>
      </c>
      <c r="Q880" s="59">
        <f t="shared" si="1342"/>
        <v>1.25</v>
      </c>
      <c r="R880" s="17"/>
      <c r="S880" s="12" t="s">
        <v>91</v>
      </c>
    </row>
    <row r="881" spans="1:19" ht="18.75" hidden="1" x14ac:dyDescent="0.25">
      <c r="A881" s="13" t="str">
        <f t="shared" si="1364"/>
        <v>b</v>
      </c>
      <c r="B881" s="5" t="s">
        <v>2</v>
      </c>
      <c r="C881" s="6" t="s">
        <v>4</v>
      </c>
      <c r="D881" s="26"/>
      <c r="E881" s="26"/>
      <c r="F881" s="26">
        <v>0</v>
      </c>
      <c r="G881" s="26"/>
      <c r="H881" s="26"/>
      <c r="I881" s="26">
        <f t="shared" si="1366"/>
        <v>0</v>
      </c>
      <c r="J881" s="26">
        <f t="shared" si="1367"/>
        <v>0</v>
      </c>
      <c r="K881" s="27" t="e">
        <f t="shared" si="1368"/>
        <v>#DIV/0!</v>
      </c>
      <c r="L881" s="31">
        <v>0</v>
      </c>
      <c r="M881" s="31">
        <v>0</v>
      </c>
      <c r="N881" s="26"/>
      <c r="O881" s="26">
        <f t="shared" ref="O881:O890" si="1435">I881+N881</f>
        <v>0</v>
      </c>
      <c r="P881" s="26">
        <f t="shared" ref="P881:P890" si="1436">M881-O881</f>
        <v>0</v>
      </c>
      <c r="Q881" s="29" t="e">
        <f t="shared" si="1342"/>
        <v>#DIV/0!</v>
      </c>
      <c r="R881" s="18"/>
      <c r="S881" s="12" t="s">
        <v>91</v>
      </c>
    </row>
    <row r="882" spans="1:19" ht="18.75" hidden="1" x14ac:dyDescent="0.25">
      <c r="A882" s="13" t="str">
        <f t="shared" si="1364"/>
        <v>b</v>
      </c>
      <c r="B882" s="5" t="s">
        <v>2</v>
      </c>
      <c r="C882" s="6" t="s">
        <v>5</v>
      </c>
      <c r="D882" s="26"/>
      <c r="E882" s="26"/>
      <c r="F882" s="26"/>
      <c r="G882" s="26"/>
      <c r="H882" s="26"/>
      <c r="I882" s="26">
        <f t="shared" si="1366"/>
        <v>0</v>
      </c>
      <c r="J882" s="26">
        <f t="shared" si="1367"/>
        <v>0</v>
      </c>
      <c r="K882" s="27" t="e">
        <f t="shared" si="1368"/>
        <v>#DIV/0!</v>
      </c>
      <c r="L882" s="31"/>
      <c r="M882" s="31"/>
      <c r="N882" s="26"/>
      <c r="O882" s="26">
        <f t="shared" si="1435"/>
        <v>0</v>
      </c>
      <c r="P882" s="26">
        <f t="shared" si="1436"/>
        <v>0</v>
      </c>
      <c r="Q882" s="29" t="e">
        <f t="shared" si="1342"/>
        <v>#DIV/0!</v>
      </c>
      <c r="R882" s="18"/>
      <c r="S882" s="12" t="s">
        <v>91</v>
      </c>
    </row>
    <row r="883" spans="1:19" ht="18.75" hidden="1" x14ac:dyDescent="0.25">
      <c r="A883" s="13" t="str">
        <f t="shared" si="1364"/>
        <v>b</v>
      </c>
      <c r="B883" s="5" t="s">
        <v>2</v>
      </c>
      <c r="C883" s="6" t="s">
        <v>6</v>
      </c>
      <c r="D883" s="26"/>
      <c r="E883" s="26"/>
      <c r="F883" s="26"/>
      <c r="G883" s="26"/>
      <c r="H883" s="26"/>
      <c r="I883" s="26">
        <f t="shared" si="1366"/>
        <v>0</v>
      </c>
      <c r="J883" s="26">
        <f t="shared" si="1367"/>
        <v>0</v>
      </c>
      <c r="K883" s="27" t="e">
        <f t="shared" si="1368"/>
        <v>#DIV/0!</v>
      </c>
      <c r="L883" s="31"/>
      <c r="M883" s="31"/>
      <c r="N883" s="26"/>
      <c r="O883" s="26">
        <f t="shared" si="1435"/>
        <v>0</v>
      </c>
      <c r="P883" s="26">
        <f t="shared" si="1436"/>
        <v>0</v>
      </c>
      <c r="Q883" s="29" t="e">
        <f t="shared" si="1342"/>
        <v>#DIV/0!</v>
      </c>
      <c r="R883" s="18"/>
      <c r="S883" s="12" t="s">
        <v>91</v>
      </c>
    </row>
    <row r="884" spans="1:19" ht="18.75" hidden="1" x14ac:dyDescent="0.25">
      <c r="A884" s="13" t="str">
        <f t="shared" si="1364"/>
        <v>b</v>
      </c>
      <c r="B884" s="5" t="s">
        <v>2</v>
      </c>
      <c r="C884" s="7" t="s">
        <v>7</v>
      </c>
      <c r="D884" s="26"/>
      <c r="E884" s="26"/>
      <c r="F884" s="26"/>
      <c r="G884" s="26"/>
      <c r="H884" s="26"/>
      <c r="I884" s="26">
        <f t="shared" si="1366"/>
        <v>0</v>
      </c>
      <c r="J884" s="26">
        <f t="shared" si="1367"/>
        <v>0</v>
      </c>
      <c r="K884" s="27" t="e">
        <f t="shared" si="1368"/>
        <v>#DIV/0!</v>
      </c>
      <c r="L884" s="31"/>
      <c r="M884" s="31"/>
      <c r="N884" s="26"/>
      <c r="O884" s="26">
        <f t="shared" si="1435"/>
        <v>0</v>
      </c>
      <c r="P884" s="26">
        <f t="shared" si="1436"/>
        <v>0</v>
      </c>
      <c r="Q884" s="29" t="e">
        <f t="shared" si="1342"/>
        <v>#DIV/0!</v>
      </c>
      <c r="R884" s="18"/>
      <c r="S884" s="12" t="s">
        <v>91</v>
      </c>
    </row>
    <row r="885" spans="1:19" ht="18.75" hidden="1" x14ac:dyDescent="0.25">
      <c r="A885" s="13" t="str">
        <f t="shared" si="1364"/>
        <v>b</v>
      </c>
      <c r="B885" s="5" t="s">
        <v>2</v>
      </c>
      <c r="C885" s="7" t="s">
        <v>8</v>
      </c>
      <c r="D885" s="26"/>
      <c r="E885" s="26"/>
      <c r="F885" s="26"/>
      <c r="G885" s="26"/>
      <c r="H885" s="26"/>
      <c r="I885" s="26">
        <f t="shared" si="1366"/>
        <v>0</v>
      </c>
      <c r="J885" s="26">
        <f t="shared" si="1367"/>
        <v>0</v>
      </c>
      <c r="K885" s="27" t="e">
        <f t="shared" si="1368"/>
        <v>#DIV/0!</v>
      </c>
      <c r="L885" s="31"/>
      <c r="M885" s="31"/>
      <c r="N885" s="26"/>
      <c r="O885" s="26">
        <f t="shared" si="1435"/>
        <v>0</v>
      </c>
      <c r="P885" s="26">
        <f t="shared" si="1436"/>
        <v>0</v>
      </c>
      <c r="Q885" s="29" t="e">
        <f t="shared" si="1342"/>
        <v>#DIV/0!</v>
      </c>
      <c r="R885" s="18"/>
      <c r="S885" s="12" t="s">
        <v>91</v>
      </c>
    </row>
    <row r="886" spans="1:19" ht="18.75" x14ac:dyDescent="0.25">
      <c r="A886" s="13" t="str">
        <f t="shared" si="1364"/>
        <v>a</v>
      </c>
      <c r="B886" s="5" t="s">
        <v>2</v>
      </c>
      <c r="C886" s="7" t="s">
        <v>9</v>
      </c>
      <c r="D886" s="26"/>
      <c r="E886" s="26"/>
      <c r="F886" s="26">
        <v>17000500</v>
      </c>
      <c r="G886" s="26">
        <v>13500883</v>
      </c>
      <c r="H886" s="26">
        <v>8499617</v>
      </c>
      <c r="I886" s="26">
        <f t="shared" si="1366"/>
        <v>22000500</v>
      </c>
      <c r="J886" s="56">
        <f t="shared" si="1367"/>
        <v>-5000000</v>
      </c>
      <c r="K886" s="57">
        <f t="shared" si="1368"/>
        <v>1.2941089967942119</v>
      </c>
      <c r="L886" s="31">
        <v>20000000</v>
      </c>
      <c r="M886" s="31">
        <v>20000000</v>
      </c>
      <c r="N886" s="26">
        <v>2999500</v>
      </c>
      <c r="O886" s="26">
        <f t="shared" si="1435"/>
        <v>25000000</v>
      </c>
      <c r="P886" s="56">
        <f t="shared" si="1436"/>
        <v>-5000000</v>
      </c>
      <c r="Q886" s="60">
        <f t="shared" si="1342"/>
        <v>1.25</v>
      </c>
      <c r="R886" s="18"/>
      <c r="S886" s="12" t="s">
        <v>91</v>
      </c>
    </row>
    <row r="887" spans="1:19" ht="18.75" hidden="1" x14ac:dyDescent="0.25">
      <c r="A887" s="13" t="str">
        <f t="shared" si="1364"/>
        <v>b</v>
      </c>
      <c r="B887" s="5" t="s">
        <v>2</v>
      </c>
      <c r="C887" s="7" t="s">
        <v>10</v>
      </c>
      <c r="D887" s="26"/>
      <c r="E887" s="26"/>
      <c r="F887" s="26">
        <v>0</v>
      </c>
      <c r="G887" s="26"/>
      <c r="H887" s="26"/>
      <c r="I887" s="26">
        <f t="shared" si="1366"/>
        <v>0</v>
      </c>
      <c r="J887" s="26">
        <f t="shared" si="1367"/>
        <v>0</v>
      </c>
      <c r="K887" s="27" t="e">
        <f t="shared" si="1368"/>
        <v>#DIV/0!</v>
      </c>
      <c r="L887" s="31">
        <v>0</v>
      </c>
      <c r="M887" s="31">
        <v>0</v>
      </c>
      <c r="N887" s="26"/>
      <c r="O887" s="26">
        <f t="shared" si="1435"/>
        <v>0</v>
      </c>
      <c r="P887" s="26">
        <f t="shared" si="1436"/>
        <v>0</v>
      </c>
      <c r="Q887" s="29" t="e">
        <f t="shared" si="1342"/>
        <v>#DIV/0!</v>
      </c>
      <c r="R887" s="18"/>
      <c r="S887" s="12" t="s">
        <v>91</v>
      </c>
    </row>
    <row r="888" spans="1:19" ht="18.75" hidden="1" x14ac:dyDescent="0.25">
      <c r="A888" s="13" t="str">
        <f t="shared" si="1364"/>
        <v>b</v>
      </c>
      <c r="B888" s="5" t="s">
        <v>2</v>
      </c>
      <c r="C888" s="4" t="s">
        <v>11</v>
      </c>
      <c r="D888" s="25"/>
      <c r="E888" s="25"/>
      <c r="F888" s="25">
        <v>0</v>
      </c>
      <c r="G888" s="25"/>
      <c r="H888" s="25"/>
      <c r="I888" s="26">
        <f t="shared" si="1366"/>
        <v>0</v>
      </c>
      <c r="J888" s="26">
        <f t="shared" si="1367"/>
        <v>0</v>
      </c>
      <c r="K888" s="27" t="e">
        <f t="shared" si="1368"/>
        <v>#DIV/0!</v>
      </c>
      <c r="L888" s="25">
        <v>0</v>
      </c>
      <c r="M888" s="25">
        <v>0</v>
      </c>
      <c r="N888" s="25"/>
      <c r="O888" s="25">
        <f t="shared" si="1435"/>
        <v>0</v>
      </c>
      <c r="P888" s="25">
        <f t="shared" si="1436"/>
        <v>0</v>
      </c>
      <c r="Q888" s="28" t="e">
        <f t="shared" ref="Q888:Q939" si="1437">O888/M888</f>
        <v>#DIV/0!</v>
      </c>
      <c r="R888" s="17"/>
      <c r="S888" s="12" t="s">
        <v>91</v>
      </c>
    </row>
    <row r="889" spans="1:19" ht="18.75" hidden="1" x14ac:dyDescent="0.25">
      <c r="A889" s="13" t="str">
        <f t="shared" si="1364"/>
        <v>b</v>
      </c>
      <c r="B889" s="5" t="s">
        <v>2</v>
      </c>
      <c r="C889" s="4" t="s">
        <v>12</v>
      </c>
      <c r="D889" s="25"/>
      <c r="E889" s="25"/>
      <c r="F889" s="25">
        <v>0</v>
      </c>
      <c r="G889" s="25"/>
      <c r="H889" s="25"/>
      <c r="I889" s="26">
        <f t="shared" si="1366"/>
        <v>0</v>
      </c>
      <c r="J889" s="26">
        <f t="shared" si="1367"/>
        <v>0</v>
      </c>
      <c r="K889" s="27" t="e">
        <f t="shared" si="1368"/>
        <v>#DIV/0!</v>
      </c>
      <c r="L889" s="25">
        <v>0</v>
      </c>
      <c r="M889" s="25">
        <v>0</v>
      </c>
      <c r="N889" s="25"/>
      <c r="O889" s="25">
        <f t="shared" si="1435"/>
        <v>0</v>
      </c>
      <c r="P889" s="25">
        <f t="shared" si="1436"/>
        <v>0</v>
      </c>
      <c r="Q889" s="28" t="e">
        <f t="shared" si="1437"/>
        <v>#DIV/0!</v>
      </c>
      <c r="R889" s="17"/>
      <c r="S889" s="12" t="s">
        <v>91</v>
      </c>
    </row>
    <row r="890" spans="1:19" ht="18.75" hidden="1" x14ac:dyDescent="0.25">
      <c r="A890" s="13" t="str">
        <f t="shared" si="1364"/>
        <v>b</v>
      </c>
      <c r="B890" s="5" t="s">
        <v>2</v>
      </c>
      <c r="C890" s="4" t="s">
        <v>13</v>
      </c>
      <c r="D890" s="25"/>
      <c r="E890" s="25"/>
      <c r="F890" s="25">
        <v>0</v>
      </c>
      <c r="G890" s="25"/>
      <c r="H890" s="25"/>
      <c r="I890" s="26">
        <f t="shared" si="1366"/>
        <v>0</v>
      </c>
      <c r="J890" s="26">
        <f t="shared" si="1367"/>
        <v>0</v>
      </c>
      <c r="K890" s="27" t="e">
        <f t="shared" si="1368"/>
        <v>#DIV/0!</v>
      </c>
      <c r="L890" s="25">
        <v>0</v>
      </c>
      <c r="M890" s="25">
        <v>0</v>
      </c>
      <c r="N890" s="25"/>
      <c r="O890" s="25">
        <f t="shared" si="1435"/>
        <v>0</v>
      </c>
      <c r="P890" s="25">
        <f t="shared" si="1436"/>
        <v>0</v>
      </c>
      <c r="Q890" s="28" t="e">
        <f t="shared" si="1437"/>
        <v>#DIV/0!</v>
      </c>
      <c r="R890" s="17"/>
      <c r="S890" s="12" t="s">
        <v>91</v>
      </c>
    </row>
    <row r="891" spans="1:19" ht="36" x14ac:dyDescent="0.25">
      <c r="A891" s="13" t="str">
        <f t="shared" si="1364"/>
        <v>a</v>
      </c>
      <c r="B891" s="19" t="s">
        <v>177</v>
      </c>
      <c r="C891" s="20" t="s">
        <v>178</v>
      </c>
      <c r="D891" s="26">
        <f t="shared" ref="D891:F891" si="1438">D892+D900+D901+D902</f>
        <v>0</v>
      </c>
      <c r="E891" s="26"/>
      <c r="F891" s="26">
        <f t="shared" si="1438"/>
        <v>555700</v>
      </c>
      <c r="G891" s="26">
        <f t="shared" ref="G891:H891" si="1439">G892+G900+G901+G902</f>
        <v>291097</v>
      </c>
      <c r="H891" s="26">
        <f t="shared" si="1439"/>
        <v>264603</v>
      </c>
      <c r="I891" s="26">
        <f t="shared" si="1366"/>
        <v>555700</v>
      </c>
      <c r="J891" s="56">
        <f t="shared" si="1367"/>
        <v>0</v>
      </c>
      <c r="K891" s="57">
        <f t="shared" si="1368"/>
        <v>1</v>
      </c>
      <c r="L891" s="30">
        <f t="shared" ref="L891:M891" si="1440">L892+L900+L901+L902</f>
        <v>1000000</v>
      </c>
      <c r="M891" s="30">
        <f t="shared" si="1440"/>
        <v>1000000</v>
      </c>
      <c r="N891" s="26">
        <f t="shared" ref="N891" si="1441">N892+N900+N901+N902</f>
        <v>166465</v>
      </c>
      <c r="O891" s="26">
        <f t="shared" ref="O891" si="1442">O892+O900+O901+O902</f>
        <v>722165</v>
      </c>
      <c r="P891" s="56">
        <f t="shared" ref="P891" si="1443">P892+P900+P901+P902</f>
        <v>277835</v>
      </c>
      <c r="Q891" s="60">
        <f t="shared" si="1437"/>
        <v>0.72216499999999995</v>
      </c>
      <c r="R891" s="18"/>
      <c r="S891" s="12" t="s">
        <v>91</v>
      </c>
    </row>
    <row r="892" spans="1:19" ht="18.75" x14ac:dyDescent="0.25">
      <c r="A892" s="13" t="str">
        <f t="shared" si="1364"/>
        <v>a</v>
      </c>
      <c r="B892" s="3" t="s">
        <v>2</v>
      </c>
      <c r="C892" s="4" t="s">
        <v>3</v>
      </c>
      <c r="D892" s="25">
        <f t="shared" ref="D892:H892" si="1444">D893+D894+D895+D896+D897+D898+D899</f>
        <v>0</v>
      </c>
      <c r="E892" s="25"/>
      <c r="F892" s="25">
        <f t="shared" si="1444"/>
        <v>555700</v>
      </c>
      <c r="G892" s="25">
        <f t="shared" si="1444"/>
        <v>291097</v>
      </c>
      <c r="H892" s="25">
        <f t="shared" si="1444"/>
        <v>264603</v>
      </c>
      <c r="I892" s="26">
        <f t="shared" si="1366"/>
        <v>555700</v>
      </c>
      <c r="J892" s="56">
        <f t="shared" si="1367"/>
        <v>0</v>
      </c>
      <c r="K892" s="57">
        <f t="shared" si="1368"/>
        <v>1</v>
      </c>
      <c r="L892" s="25">
        <f t="shared" ref="L892:M892" si="1445">L893+L894+L895+L896+L897+L898+L899</f>
        <v>1000000</v>
      </c>
      <c r="M892" s="25">
        <f t="shared" si="1445"/>
        <v>1000000</v>
      </c>
      <c r="N892" s="25">
        <f t="shared" ref="N892:P892" si="1446">N893+N894+N895+N896+N897+N898+N899</f>
        <v>166465</v>
      </c>
      <c r="O892" s="25">
        <f t="shared" si="1446"/>
        <v>722165</v>
      </c>
      <c r="P892" s="58">
        <f t="shared" si="1446"/>
        <v>277835</v>
      </c>
      <c r="Q892" s="59">
        <f t="shared" si="1437"/>
        <v>0.72216499999999995</v>
      </c>
      <c r="R892" s="17"/>
      <c r="S892" s="12" t="s">
        <v>91</v>
      </c>
    </row>
    <row r="893" spans="1:19" ht="18.75" hidden="1" x14ac:dyDescent="0.25">
      <c r="A893" s="13" t="str">
        <f t="shared" si="1364"/>
        <v>b</v>
      </c>
      <c r="B893" s="5" t="s">
        <v>2</v>
      </c>
      <c r="C893" s="6" t="s">
        <v>4</v>
      </c>
      <c r="D893" s="26"/>
      <c r="E893" s="26"/>
      <c r="F893" s="26">
        <v>0</v>
      </c>
      <c r="G893" s="26"/>
      <c r="H893" s="26"/>
      <c r="I893" s="26">
        <f t="shared" si="1366"/>
        <v>0</v>
      </c>
      <c r="J893" s="26">
        <f t="shared" si="1367"/>
        <v>0</v>
      </c>
      <c r="K893" s="27" t="e">
        <f t="shared" si="1368"/>
        <v>#DIV/0!</v>
      </c>
      <c r="L893" s="31">
        <v>0</v>
      </c>
      <c r="M893" s="31">
        <v>0</v>
      </c>
      <c r="N893" s="26"/>
      <c r="O893" s="26">
        <f t="shared" ref="O893:O902" si="1447">I893+N893</f>
        <v>0</v>
      </c>
      <c r="P893" s="26">
        <f t="shared" ref="P893:P902" si="1448">M893-O893</f>
        <v>0</v>
      </c>
      <c r="Q893" s="29" t="e">
        <f t="shared" si="1437"/>
        <v>#DIV/0!</v>
      </c>
      <c r="R893" s="18"/>
      <c r="S893" s="12" t="s">
        <v>91</v>
      </c>
    </row>
    <row r="894" spans="1:19" ht="18.75" x14ac:dyDescent="0.25">
      <c r="A894" s="13" t="str">
        <f t="shared" si="1364"/>
        <v>a</v>
      </c>
      <c r="B894" s="5" t="s">
        <v>2</v>
      </c>
      <c r="C894" s="6" t="s">
        <v>5</v>
      </c>
      <c r="D894" s="26"/>
      <c r="E894" s="26"/>
      <c r="F894" s="26">
        <v>555700</v>
      </c>
      <c r="G894" s="26">
        <v>291097</v>
      </c>
      <c r="H894" s="26">
        <v>264603</v>
      </c>
      <c r="I894" s="26">
        <f t="shared" si="1366"/>
        <v>555700</v>
      </c>
      <c r="J894" s="56">
        <f t="shared" si="1367"/>
        <v>0</v>
      </c>
      <c r="K894" s="57">
        <f t="shared" si="1368"/>
        <v>1</v>
      </c>
      <c r="L894" s="31">
        <v>1000000</v>
      </c>
      <c r="M894" s="31">
        <v>1000000</v>
      </c>
      <c r="N894" s="26">
        <v>166465</v>
      </c>
      <c r="O894" s="26">
        <f t="shared" si="1447"/>
        <v>722165</v>
      </c>
      <c r="P894" s="56">
        <f t="shared" si="1448"/>
        <v>277835</v>
      </c>
      <c r="Q894" s="60">
        <f t="shared" si="1437"/>
        <v>0.72216499999999995</v>
      </c>
      <c r="R894" s="18"/>
      <c r="S894" s="12" t="s">
        <v>91</v>
      </c>
    </row>
    <row r="895" spans="1:19" ht="18.75" hidden="1" x14ac:dyDescent="0.25">
      <c r="A895" s="13" t="str">
        <f t="shared" si="1364"/>
        <v>b</v>
      </c>
      <c r="B895" s="5" t="s">
        <v>2</v>
      </c>
      <c r="C895" s="6" t="s">
        <v>6</v>
      </c>
      <c r="D895" s="26"/>
      <c r="E895" s="26"/>
      <c r="F895" s="26">
        <v>0</v>
      </c>
      <c r="G895" s="26"/>
      <c r="H895" s="26"/>
      <c r="I895" s="26">
        <f t="shared" si="1366"/>
        <v>0</v>
      </c>
      <c r="J895" s="26">
        <f t="shared" si="1367"/>
        <v>0</v>
      </c>
      <c r="K895" s="27" t="e">
        <f t="shared" si="1368"/>
        <v>#DIV/0!</v>
      </c>
      <c r="L895" s="31">
        <v>0</v>
      </c>
      <c r="M895" s="31">
        <v>0</v>
      </c>
      <c r="N895" s="26"/>
      <c r="O895" s="26">
        <f t="shared" si="1447"/>
        <v>0</v>
      </c>
      <c r="P895" s="26">
        <f t="shared" si="1448"/>
        <v>0</v>
      </c>
      <c r="Q895" s="29" t="e">
        <f t="shared" si="1437"/>
        <v>#DIV/0!</v>
      </c>
      <c r="R895" s="18"/>
      <c r="S895" s="12" t="s">
        <v>91</v>
      </c>
    </row>
    <row r="896" spans="1:19" ht="18.75" hidden="1" x14ac:dyDescent="0.25">
      <c r="A896" s="13" t="str">
        <f t="shared" si="1364"/>
        <v>b</v>
      </c>
      <c r="B896" s="5" t="s">
        <v>2</v>
      </c>
      <c r="C896" s="7" t="s">
        <v>7</v>
      </c>
      <c r="D896" s="26"/>
      <c r="E896" s="26"/>
      <c r="F896" s="26">
        <v>0</v>
      </c>
      <c r="G896" s="26"/>
      <c r="H896" s="26"/>
      <c r="I896" s="26">
        <f t="shared" si="1366"/>
        <v>0</v>
      </c>
      <c r="J896" s="26">
        <f t="shared" si="1367"/>
        <v>0</v>
      </c>
      <c r="K896" s="27" t="e">
        <f t="shared" si="1368"/>
        <v>#DIV/0!</v>
      </c>
      <c r="L896" s="31">
        <v>0</v>
      </c>
      <c r="M896" s="31">
        <v>0</v>
      </c>
      <c r="N896" s="26"/>
      <c r="O896" s="26">
        <f t="shared" si="1447"/>
        <v>0</v>
      </c>
      <c r="P896" s="26">
        <f t="shared" si="1448"/>
        <v>0</v>
      </c>
      <c r="Q896" s="29" t="e">
        <f t="shared" si="1437"/>
        <v>#DIV/0!</v>
      </c>
      <c r="R896" s="18"/>
      <c r="S896" s="12" t="s">
        <v>91</v>
      </c>
    </row>
    <row r="897" spans="1:19" ht="18.75" hidden="1" x14ac:dyDescent="0.25">
      <c r="A897" s="13" t="str">
        <f t="shared" si="1364"/>
        <v>b</v>
      </c>
      <c r="B897" s="5" t="s">
        <v>2</v>
      </c>
      <c r="C897" s="7" t="s">
        <v>8</v>
      </c>
      <c r="D897" s="26"/>
      <c r="E897" s="26"/>
      <c r="F897" s="26">
        <v>0</v>
      </c>
      <c r="G897" s="26"/>
      <c r="H897" s="26"/>
      <c r="I897" s="26">
        <f t="shared" si="1366"/>
        <v>0</v>
      </c>
      <c r="J897" s="26">
        <f t="shared" si="1367"/>
        <v>0</v>
      </c>
      <c r="K897" s="27" t="e">
        <f t="shared" si="1368"/>
        <v>#DIV/0!</v>
      </c>
      <c r="L897" s="31">
        <v>0</v>
      </c>
      <c r="M897" s="31">
        <v>0</v>
      </c>
      <c r="N897" s="26"/>
      <c r="O897" s="26">
        <f t="shared" si="1447"/>
        <v>0</v>
      </c>
      <c r="P897" s="26">
        <f t="shared" si="1448"/>
        <v>0</v>
      </c>
      <c r="Q897" s="29" t="e">
        <f t="shared" si="1437"/>
        <v>#DIV/0!</v>
      </c>
      <c r="R897" s="18"/>
      <c r="S897" s="12" t="s">
        <v>91</v>
      </c>
    </row>
    <row r="898" spans="1:19" ht="18.75" hidden="1" x14ac:dyDescent="0.25">
      <c r="A898" s="13" t="str">
        <f t="shared" si="1364"/>
        <v>b</v>
      </c>
      <c r="B898" s="5" t="s">
        <v>2</v>
      </c>
      <c r="C898" s="7" t="s">
        <v>9</v>
      </c>
      <c r="D898" s="26"/>
      <c r="E898" s="26"/>
      <c r="F898" s="26">
        <v>0</v>
      </c>
      <c r="G898" s="26"/>
      <c r="H898" s="26"/>
      <c r="I898" s="26">
        <f t="shared" si="1366"/>
        <v>0</v>
      </c>
      <c r="J898" s="26">
        <f t="shared" si="1367"/>
        <v>0</v>
      </c>
      <c r="K898" s="27" t="e">
        <f t="shared" si="1368"/>
        <v>#DIV/0!</v>
      </c>
      <c r="L898" s="31">
        <v>0</v>
      </c>
      <c r="M898" s="31">
        <v>0</v>
      </c>
      <c r="N898" s="26"/>
      <c r="O898" s="26">
        <f t="shared" si="1447"/>
        <v>0</v>
      </c>
      <c r="P898" s="26">
        <f t="shared" si="1448"/>
        <v>0</v>
      </c>
      <c r="Q898" s="29" t="e">
        <f t="shared" si="1437"/>
        <v>#DIV/0!</v>
      </c>
      <c r="R898" s="18"/>
      <c r="S898" s="12" t="s">
        <v>91</v>
      </c>
    </row>
    <row r="899" spans="1:19" ht="18.75" hidden="1" x14ac:dyDescent="0.25">
      <c r="A899" s="13" t="str">
        <f t="shared" si="1364"/>
        <v>b</v>
      </c>
      <c r="B899" s="5" t="s">
        <v>2</v>
      </c>
      <c r="C899" s="7" t="s">
        <v>10</v>
      </c>
      <c r="D899" s="26"/>
      <c r="E899" s="26"/>
      <c r="F899" s="26">
        <v>0</v>
      </c>
      <c r="G899" s="26"/>
      <c r="H899" s="26"/>
      <c r="I899" s="26">
        <f t="shared" si="1366"/>
        <v>0</v>
      </c>
      <c r="J899" s="26">
        <f t="shared" si="1367"/>
        <v>0</v>
      </c>
      <c r="K899" s="27" t="e">
        <f t="shared" si="1368"/>
        <v>#DIV/0!</v>
      </c>
      <c r="L899" s="31">
        <v>0</v>
      </c>
      <c r="M899" s="31">
        <v>0</v>
      </c>
      <c r="N899" s="26"/>
      <c r="O899" s="26">
        <f t="shared" si="1447"/>
        <v>0</v>
      </c>
      <c r="P899" s="26">
        <f t="shared" si="1448"/>
        <v>0</v>
      </c>
      <c r="Q899" s="29" t="e">
        <f t="shared" si="1437"/>
        <v>#DIV/0!</v>
      </c>
      <c r="R899" s="18"/>
      <c r="S899" s="12" t="s">
        <v>91</v>
      </c>
    </row>
    <row r="900" spans="1:19" ht="18.75" hidden="1" x14ac:dyDescent="0.25">
      <c r="A900" s="13" t="str">
        <f t="shared" ref="A900:A963" si="1449">IF((F900+G900+D900+I900+L900+M900+N900+O900)&gt;0,"a","b")</f>
        <v>b</v>
      </c>
      <c r="B900" s="5" t="s">
        <v>2</v>
      </c>
      <c r="C900" s="4" t="s">
        <v>11</v>
      </c>
      <c r="D900" s="25"/>
      <c r="E900" s="25"/>
      <c r="F900" s="25">
        <v>0</v>
      </c>
      <c r="G900" s="25"/>
      <c r="H900" s="25"/>
      <c r="I900" s="26">
        <f t="shared" ref="I900:I963" si="1450">G900+H900</f>
        <v>0</v>
      </c>
      <c r="J900" s="26">
        <f t="shared" ref="J900:J963" si="1451">F900-I900</f>
        <v>0</v>
      </c>
      <c r="K900" s="27" t="e">
        <f t="shared" ref="K900:K963" si="1452">I900/F900</f>
        <v>#DIV/0!</v>
      </c>
      <c r="L900" s="25">
        <v>0</v>
      </c>
      <c r="M900" s="25">
        <v>0</v>
      </c>
      <c r="N900" s="25"/>
      <c r="O900" s="25">
        <f t="shared" si="1447"/>
        <v>0</v>
      </c>
      <c r="P900" s="25">
        <f t="shared" si="1448"/>
        <v>0</v>
      </c>
      <c r="Q900" s="28" t="e">
        <f t="shared" si="1437"/>
        <v>#DIV/0!</v>
      </c>
      <c r="R900" s="17"/>
      <c r="S900" s="12" t="s">
        <v>91</v>
      </c>
    </row>
    <row r="901" spans="1:19" ht="18.75" hidden="1" x14ac:dyDescent="0.25">
      <c r="A901" s="13" t="str">
        <f t="shared" si="1449"/>
        <v>b</v>
      </c>
      <c r="B901" s="5" t="s">
        <v>2</v>
      </c>
      <c r="C901" s="4" t="s">
        <v>12</v>
      </c>
      <c r="D901" s="25"/>
      <c r="E901" s="25"/>
      <c r="F901" s="25">
        <v>0</v>
      </c>
      <c r="G901" s="25"/>
      <c r="H901" s="25"/>
      <c r="I901" s="26">
        <f t="shared" si="1450"/>
        <v>0</v>
      </c>
      <c r="J901" s="26">
        <f t="shared" si="1451"/>
        <v>0</v>
      </c>
      <c r="K901" s="27" t="e">
        <f t="shared" si="1452"/>
        <v>#DIV/0!</v>
      </c>
      <c r="L901" s="25">
        <v>0</v>
      </c>
      <c r="M901" s="25">
        <v>0</v>
      </c>
      <c r="N901" s="25"/>
      <c r="O901" s="25">
        <f t="shared" si="1447"/>
        <v>0</v>
      </c>
      <c r="P901" s="25">
        <f t="shared" si="1448"/>
        <v>0</v>
      </c>
      <c r="Q901" s="28" t="e">
        <f t="shared" si="1437"/>
        <v>#DIV/0!</v>
      </c>
      <c r="R901" s="17"/>
      <c r="S901" s="12" t="s">
        <v>91</v>
      </c>
    </row>
    <row r="902" spans="1:19" ht="18.75" hidden="1" x14ac:dyDescent="0.25">
      <c r="A902" s="13" t="str">
        <f t="shared" si="1449"/>
        <v>b</v>
      </c>
      <c r="B902" s="5" t="s">
        <v>2</v>
      </c>
      <c r="C902" s="4" t="s">
        <v>13</v>
      </c>
      <c r="D902" s="25"/>
      <c r="E902" s="25"/>
      <c r="F902" s="25">
        <v>0</v>
      </c>
      <c r="G902" s="25"/>
      <c r="H902" s="25"/>
      <c r="I902" s="26">
        <f t="shared" si="1450"/>
        <v>0</v>
      </c>
      <c r="J902" s="26">
        <f t="shared" si="1451"/>
        <v>0</v>
      </c>
      <c r="K902" s="27" t="e">
        <f t="shared" si="1452"/>
        <v>#DIV/0!</v>
      </c>
      <c r="L902" s="25">
        <v>0</v>
      </c>
      <c r="M902" s="25">
        <v>0</v>
      </c>
      <c r="N902" s="25"/>
      <c r="O902" s="25">
        <f t="shared" si="1447"/>
        <v>0</v>
      </c>
      <c r="P902" s="25">
        <f t="shared" si="1448"/>
        <v>0</v>
      </c>
      <c r="Q902" s="28" t="e">
        <f t="shared" si="1437"/>
        <v>#DIV/0!</v>
      </c>
      <c r="R902" s="17"/>
      <c r="S902" s="12" t="s">
        <v>91</v>
      </c>
    </row>
    <row r="903" spans="1:19" ht="36" x14ac:dyDescent="0.25">
      <c r="A903" s="13" t="str">
        <f t="shared" si="1449"/>
        <v>a</v>
      </c>
      <c r="B903" s="19" t="s">
        <v>179</v>
      </c>
      <c r="C903" s="55" t="s">
        <v>77</v>
      </c>
      <c r="D903" s="26">
        <f t="shared" ref="D903:F903" si="1453">D904+D912+D913+D914</f>
        <v>0</v>
      </c>
      <c r="E903" s="26"/>
      <c r="F903" s="26">
        <f t="shared" si="1453"/>
        <v>9240250</v>
      </c>
      <c r="G903" s="26">
        <f t="shared" ref="G903:H903" si="1454">G904+G912+G913+G914</f>
        <v>1161881</v>
      </c>
      <c r="H903" s="26">
        <f t="shared" si="1454"/>
        <v>0</v>
      </c>
      <c r="I903" s="26">
        <f t="shared" si="1450"/>
        <v>1161881</v>
      </c>
      <c r="J903" s="56">
        <f t="shared" si="1451"/>
        <v>8078369</v>
      </c>
      <c r="K903" s="57">
        <f t="shared" si="1452"/>
        <v>0.12574129487838531</v>
      </c>
      <c r="L903" s="30">
        <f t="shared" ref="L903:M903" si="1455">L904+L912+L913+L914</f>
        <v>20000000</v>
      </c>
      <c r="M903" s="30">
        <f t="shared" si="1455"/>
        <v>20000000</v>
      </c>
      <c r="N903" s="26">
        <f t="shared" ref="N903" si="1456">N904+N912+N913+N914</f>
        <v>0</v>
      </c>
      <c r="O903" s="26">
        <f t="shared" ref="O903" si="1457">O904+O912+O913+O914</f>
        <v>1161881</v>
      </c>
      <c r="P903" s="56">
        <f t="shared" ref="P903" si="1458">P904+P912+P913+P914</f>
        <v>18838119</v>
      </c>
      <c r="Q903" s="60">
        <f t="shared" si="1437"/>
        <v>5.8094050000000001E-2</v>
      </c>
      <c r="R903" s="18"/>
      <c r="S903" s="12" t="s">
        <v>91</v>
      </c>
    </row>
    <row r="904" spans="1:19" ht="18.75" x14ac:dyDescent="0.25">
      <c r="A904" s="13" t="str">
        <f t="shared" si="1449"/>
        <v>a</v>
      </c>
      <c r="B904" s="3" t="s">
        <v>2</v>
      </c>
      <c r="C904" s="4" t="s">
        <v>3</v>
      </c>
      <c r="D904" s="25">
        <f t="shared" ref="D904:H904" si="1459">D905+D906+D907+D908+D909+D910+D911</f>
        <v>0</v>
      </c>
      <c r="E904" s="25"/>
      <c r="F904" s="25">
        <f t="shared" si="1459"/>
        <v>9240250</v>
      </c>
      <c r="G904" s="25">
        <f t="shared" si="1459"/>
        <v>1161881</v>
      </c>
      <c r="H904" s="25">
        <f t="shared" si="1459"/>
        <v>0</v>
      </c>
      <c r="I904" s="26">
        <f t="shared" si="1450"/>
        <v>1161881</v>
      </c>
      <c r="J904" s="56">
        <f t="shared" si="1451"/>
        <v>8078369</v>
      </c>
      <c r="K904" s="57">
        <f t="shared" si="1452"/>
        <v>0.12574129487838531</v>
      </c>
      <c r="L904" s="25">
        <f t="shared" ref="L904:M904" si="1460">L905+L906+L907+L908+L909+L910+L911</f>
        <v>20000000</v>
      </c>
      <c r="M904" s="25">
        <f t="shared" si="1460"/>
        <v>20000000</v>
      </c>
      <c r="N904" s="25">
        <f t="shared" ref="N904:P904" si="1461">N905+N906+N907+N908+N909+N910+N911</f>
        <v>0</v>
      </c>
      <c r="O904" s="25">
        <f t="shared" si="1461"/>
        <v>1161881</v>
      </c>
      <c r="P904" s="58">
        <f t="shared" si="1461"/>
        <v>18838119</v>
      </c>
      <c r="Q904" s="59">
        <f t="shared" si="1437"/>
        <v>5.8094050000000001E-2</v>
      </c>
      <c r="R904" s="17"/>
      <c r="S904" s="12" t="s">
        <v>91</v>
      </c>
    </row>
    <row r="905" spans="1:19" ht="18.75" hidden="1" x14ac:dyDescent="0.25">
      <c r="A905" s="13" t="str">
        <f t="shared" si="1449"/>
        <v>b</v>
      </c>
      <c r="B905" s="5" t="s">
        <v>2</v>
      </c>
      <c r="C905" s="6" t="s">
        <v>4</v>
      </c>
      <c r="D905" s="26"/>
      <c r="E905" s="26"/>
      <c r="F905" s="26">
        <v>0</v>
      </c>
      <c r="G905" s="26"/>
      <c r="H905" s="26"/>
      <c r="I905" s="26">
        <f t="shared" si="1450"/>
        <v>0</v>
      </c>
      <c r="J905" s="26">
        <f t="shared" si="1451"/>
        <v>0</v>
      </c>
      <c r="K905" s="27" t="e">
        <f t="shared" si="1452"/>
        <v>#DIV/0!</v>
      </c>
      <c r="L905" s="31">
        <v>0</v>
      </c>
      <c r="M905" s="31">
        <v>0</v>
      </c>
      <c r="N905" s="26"/>
      <c r="O905" s="26">
        <f t="shared" ref="O905:O914" si="1462">I905+N905</f>
        <v>0</v>
      </c>
      <c r="P905" s="26">
        <f t="shared" ref="P905:P914" si="1463">M905-O905</f>
        <v>0</v>
      </c>
      <c r="Q905" s="29" t="e">
        <f t="shared" si="1437"/>
        <v>#DIV/0!</v>
      </c>
      <c r="R905" s="18"/>
      <c r="S905" s="12" t="s">
        <v>91</v>
      </c>
    </row>
    <row r="906" spans="1:19" ht="18.75" x14ac:dyDescent="0.25">
      <c r="A906" s="13" t="str">
        <f t="shared" si="1449"/>
        <v>a</v>
      </c>
      <c r="B906" s="5" t="s">
        <v>2</v>
      </c>
      <c r="C906" s="6" t="s">
        <v>5</v>
      </c>
      <c r="D906" s="26"/>
      <c r="E906" s="26"/>
      <c r="F906" s="26">
        <v>391950</v>
      </c>
      <c r="G906" s="26">
        <v>10911</v>
      </c>
      <c r="H906" s="26"/>
      <c r="I906" s="26">
        <f t="shared" si="1450"/>
        <v>10911</v>
      </c>
      <c r="J906" s="56">
        <f t="shared" si="1451"/>
        <v>381039</v>
      </c>
      <c r="K906" s="57">
        <f t="shared" si="1452"/>
        <v>2.7837734404898583E-2</v>
      </c>
      <c r="L906" s="31">
        <v>450000</v>
      </c>
      <c r="M906" s="31">
        <v>1000000</v>
      </c>
      <c r="N906" s="26"/>
      <c r="O906" s="26">
        <f t="shared" si="1462"/>
        <v>10911</v>
      </c>
      <c r="P906" s="56">
        <f t="shared" si="1463"/>
        <v>989089</v>
      </c>
      <c r="Q906" s="60">
        <f t="shared" si="1437"/>
        <v>1.0911000000000001E-2</v>
      </c>
      <c r="R906" s="18"/>
      <c r="S906" s="12" t="s">
        <v>91</v>
      </c>
    </row>
    <row r="907" spans="1:19" ht="18.75" hidden="1" x14ac:dyDescent="0.25">
      <c r="A907" s="13" t="str">
        <f t="shared" si="1449"/>
        <v>b</v>
      </c>
      <c r="B907" s="5" t="s">
        <v>2</v>
      </c>
      <c r="C907" s="6" t="s">
        <v>6</v>
      </c>
      <c r="D907" s="26"/>
      <c r="E907" s="26"/>
      <c r="F907" s="26">
        <v>0</v>
      </c>
      <c r="G907" s="26"/>
      <c r="H907" s="26"/>
      <c r="I907" s="26">
        <f t="shared" si="1450"/>
        <v>0</v>
      </c>
      <c r="J907" s="26">
        <f t="shared" si="1451"/>
        <v>0</v>
      </c>
      <c r="K907" s="27" t="e">
        <f t="shared" si="1452"/>
        <v>#DIV/0!</v>
      </c>
      <c r="L907" s="31">
        <v>0</v>
      </c>
      <c r="M907" s="31">
        <v>0</v>
      </c>
      <c r="N907" s="26"/>
      <c r="O907" s="26">
        <f t="shared" si="1462"/>
        <v>0</v>
      </c>
      <c r="P907" s="26">
        <f t="shared" si="1463"/>
        <v>0</v>
      </c>
      <c r="Q907" s="29" t="e">
        <f t="shared" si="1437"/>
        <v>#DIV/0!</v>
      </c>
      <c r="R907" s="18"/>
      <c r="S907" s="12" t="s">
        <v>91</v>
      </c>
    </row>
    <row r="908" spans="1:19" ht="18.75" hidden="1" x14ac:dyDescent="0.25">
      <c r="A908" s="13" t="str">
        <f t="shared" si="1449"/>
        <v>b</v>
      </c>
      <c r="B908" s="5" t="s">
        <v>2</v>
      </c>
      <c r="C908" s="7" t="s">
        <v>7</v>
      </c>
      <c r="D908" s="26"/>
      <c r="E908" s="26"/>
      <c r="F908" s="26">
        <v>0</v>
      </c>
      <c r="G908" s="26"/>
      <c r="H908" s="26"/>
      <c r="I908" s="26">
        <f t="shared" si="1450"/>
        <v>0</v>
      </c>
      <c r="J908" s="26">
        <f t="shared" si="1451"/>
        <v>0</v>
      </c>
      <c r="K908" s="27" t="e">
        <f t="shared" si="1452"/>
        <v>#DIV/0!</v>
      </c>
      <c r="L908" s="31">
        <v>0</v>
      </c>
      <c r="M908" s="31">
        <v>0</v>
      </c>
      <c r="N908" s="26"/>
      <c r="O908" s="26">
        <f t="shared" si="1462"/>
        <v>0</v>
      </c>
      <c r="P908" s="26">
        <f t="shared" si="1463"/>
        <v>0</v>
      </c>
      <c r="Q908" s="29" t="e">
        <f t="shared" si="1437"/>
        <v>#DIV/0!</v>
      </c>
      <c r="R908" s="18"/>
      <c r="S908" s="12" t="s">
        <v>91</v>
      </c>
    </row>
    <row r="909" spans="1:19" ht="18.75" hidden="1" x14ac:dyDescent="0.25">
      <c r="A909" s="13" t="str">
        <f t="shared" si="1449"/>
        <v>b</v>
      </c>
      <c r="B909" s="5" t="s">
        <v>2</v>
      </c>
      <c r="C909" s="7" t="s">
        <v>8</v>
      </c>
      <c r="D909" s="26"/>
      <c r="E909" s="26"/>
      <c r="F909" s="26"/>
      <c r="G909" s="26"/>
      <c r="H909" s="26"/>
      <c r="I909" s="26">
        <f t="shared" si="1450"/>
        <v>0</v>
      </c>
      <c r="J909" s="26">
        <f t="shared" si="1451"/>
        <v>0</v>
      </c>
      <c r="K909" s="27" t="e">
        <f t="shared" si="1452"/>
        <v>#DIV/0!</v>
      </c>
      <c r="L909" s="31">
        <v>0</v>
      </c>
      <c r="M909" s="31">
        <v>0</v>
      </c>
      <c r="N909" s="26"/>
      <c r="O909" s="26">
        <f t="shared" si="1462"/>
        <v>0</v>
      </c>
      <c r="P909" s="26">
        <f t="shared" si="1463"/>
        <v>0</v>
      </c>
      <c r="Q909" s="29" t="e">
        <f t="shared" si="1437"/>
        <v>#DIV/0!</v>
      </c>
      <c r="R909" s="18"/>
      <c r="S909" s="12" t="s">
        <v>91</v>
      </c>
    </row>
    <row r="910" spans="1:19" ht="18.75" x14ac:dyDescent="0.25">
      <c r="A910" s="13" t="str">
        <f t="shared" si="1449"/>
        <v>a</v>
      </c>
      <c r="B910" s="5" t="s">
        <v>2</v>
      </c>
      <c r="C910" s="7" t="s">
        <v>9</v>
      </c>
      <c r="D910" s="26"/>
      <c r="E910" s="26"/>
      <c r="F910" s="26">
        <v>8848300</v>
      </c>
      <c r="G910" s="26">
        <v>1150970</v>
      </c>
      <c r="H910" s="26"/>
      <c r="I910" s="26">
        <f t="shared" si="1450"/>
        <v>1150970</v>
      </c>
      <c r="J910" s="56">
        <f t="shared" si="1451"/>
        <v>7697330</v>
      </c>
      <c r="K910" s="57">
        <f t="shared" si="1452"/>
        <v>0.13007809409717122</v>
      </c>
      <c r="L910" s="31">
        <v>19550000</v>
      </c>
      <c r="M910" s="31">
        <v>19000000</v>
      </c>
      <c r="N910" s="26"/>
      <c r="O910" s="26">
        <f t="shared" si="1462"/>
        <v>1150970</v>
      </c>
      <c r="P910" s="56">
        <f t="shared" si="1463"/>
        <v>17849030</v>
      </c>
      <c r="Q910" s="60">
        <f t="shared" si="1437"/>
        <v>6.057736842105263E-2</v>
      </c>
      <c r="R910" s="18"/>
      <c r="S910" s="12" t="s">
        <v>91</v>
      </c>
    </row>
    <row r="911" spans="1:19" ht="18.75" hidden="1" x14ac:dyDescent="0.25">
      <c r="A911" s="13" t="str">
        <f t="shared" si="1449"/>
        <v>b</v>
      </c>
      <c r="B911" s="5" t="s">
        <v>2</v>
      </c>
      <c r="C911" s="7" t="s">
        <v>10</v>
      </c>
      <c r="D911" s="26"/>
      <c r="E911" s="26"/>
      <c r="F911" s="26">
        <v>0</v>
      </c>
      <c r="G911" s="26"/>
      <c r="H911" s="26"/>
      <c r="I911" s="26">
        <f t="shared" si="1450"/>
        <v>0</v>
      </c>
      <c r="J911" s="26">
        <f t="shared" si="1451"/>
        <v>0</v>
      </c>
      <c r="K911" s="27" t="e">
        <f t="shared" si="1452"/>
        <v>#DIV/0!</v>
      </c>
      <c r="L911" s="31">
        <v>0</v>
      </c>
      <c r="M911" s="31">
        <v>0</v>
      </c>
      <c r="N911" s="26"/>
      <c r="O911" s="26">
        <f t="shared" si="1462"/>
        <v>0</v>
      </c>
      <c r="P911" s="26">
        <f t="shared" si="1463"/>
        <v>0</v>
      </c>
      <c r="Q911" s="29" t="e">
        <f t="shared" si="1437"/>
        <v>#DIV/0!</v>
      </c>
      <c r="R911" s="18"/>
      <c r="S911" s="12" t="s">
        <v>91</v>
      </c>
    </row>
    <row r="912" spans="1:19" ht="18.75" hidden="1" x14ac:dyDescent="0.25">
      <c r="A912" s="13" t="str">
        <f t="shared" si="1449"/>
        <v>b</v>
      </c>
      <c r="B912" s="5" t="s">
        <v>2</v>
      </c>
      <c r="C912" s="4" t="s">
        <v>11</v>
      </c>
      <c r="D912" s="25"/>
      <c r="E912" s="25"/>
      <c r="F912" s="25">
        <v>0</v>
      </c>
      <c r="G912" s="25"/>
      <c r="H912" s="25"/>
      <c r="I912" s="26">
        <f t="shared" si="1450"/>
        <v>0</v>
      </c>
      <c r="J912" s="26">
        <f t="shared" si="1451"/>
        <v>0</v>
      </c>
      <c r="K912" s="27" t="e">
        <f t="shared" si="1452"/>
        <v>#DIV/0!</v>
      </c>
      <c r="L912" s="25">
        <v>0</v>
      </c>
      <c r="M912" s="25">
        <v>0</v>
      </c>
      <c r="N912" s="25"/>
      <c r="O912" s="25">
        <f t="shared" si="1462"/>
        <v>0</v>
      </c>
      <c r="P912" s="25">
        <f t="shared" si="1463"/>
        <v>0</v>
      </c>
      <c r="Q912" s="28" t="e">
        <f t="shared" si="1437"/>
        <v>#DIV/0!</v>
      </c>
      <c r="R912" s="17"/>
      <c r="S912" s="12" t="s">
        <v>91</v>
      </c>
    </row>
    <row r="913" spans="1:19" ht="18.75" hidden="1" x14ac:dyDescent="0.25">
      <c r="A913" s="13" t="str">
        <f t="shared" si="1449"/>
        <v>b</v>
      </c>
      <c r="B913" s="5" t="s">
        <v>2</v>
      </c>
      <c r="C913" s="4" t="s">
        <v>12</v>
      </c>
      <c r="D913" s="25"/>
      <c r="E913" s="25"/>
      <c r="F913" s="25">
        <v>0</v>
      </c>
      <c r="G913" s="25"/>
      <c r="H913" s="25"/>
      <c r="I913" s="26">
        <f t="shared" si="1450"/>
        <v>0</v>
      </c>
      <c r="J913" s="26">
        <f t="shared" si="1451"/>
        <v>0</v>
      </c>
      <c r="K913" s="27" t="e">
        <f t="shared" si="1452"/>
        <v>#DIV/0!</v>
      </c>
      <c r="L913" s="25">
        <v>0</v>
      </c>
      <c r="M913" s="25">
        <v>0</v>
      </c>
      <c r="N913" s="25"/>
      <c r="O913" s="25">
        <f t="shared" si="1462"/>
        <v>0</v>
      </c>
      <c r="P913" s="25">
        <f t="shared" si="1463"/>
        <v>0</v>
      </c>
      <c r="Q913" s="28" t="e">
        <f t="shared" si="1437"/>
        <v>#DIV/0!</v>
      </c>
      <c r="R913" s="17"/>
      <c r="S913" s="12" t="s">
        <v>91</v>
      </c>
    </row>
    <row r="914" spans="1:19" ht="18.75" hidden="1" x14ac:dyDescent="0.25">
      <c r="A914" s="13" t="str">
        <f t="shared" si="1449"/>
        <v>b</v>
      </c>
      <c r="B914" s="5" t="s">
        <v>2</v>
      </c>
      <c r="C914" s="4" t="s">
        <v>13</v>
      </c>
      <c r="D914" s="25"/>
      <c r="E914" s="25"/>
      <c r="F914" s="25">
        <v>0</v>
      </c>
      <c r="G914" s="25"/>
      <c r="H914" s="25"/>
      <c r="I914" s="26">
        <f t="shared" si="1450"/>
        <v>0</v>
      </c>
      <c r="J914" s="26">
        <f t="shared" si="1451"/>
        <v>0</v>
      </c>
      <c r="K914" s="27" t="e">
        <f t="shared" si="1452"/>
        <v>#DIV/0!</v>
      </c>
      <c r="L914" s="25">
        <v>0</v>
      </c>
      <c r="M914" s="25">
        <v>0</v>
      </c>
      <c r="N914" s="25"/>
      <c r="O914" s="25">
        <f t="shared" si="1462"/>
        <v>0</v>
      </c>
      <c r="P914" s="25">
        <f t="shared" si="1463"/>
        <v>0</v>
      </c>
      <c r="Q914" s="28" t="e">
        <f t="shared" si="1437"/>
        <v>#DIV/0!</v>
      </c>
      <c r="R914" s="17"/>
      <c r="S914" s="12" t="s">
        <v>91</v>
      </c>
    </row>
    <row r="915" spans="1:19" ht="32.25" customHeight="1" x14ac:dyDescent="0.25">
      <c r="A915" s="13" t="str">
        <f t="shared" si="1449"/>
        <v>a</v>
      </c>
      <c r="B915" s="19" t="s">
        <v>180</v>
      </c>
      <c r="C915" s="20" t="s">
        <v>78</v>
      </c>
      <c r="D915" s="37">
        <f t="shared" ref="D915:F915" si="1464">D916+D924+D925+D926</f>
        <v>0</v>
      </c>
      <c r="E915" s="37"/>
      <c r="F915" s="37">
        <f t="shared" si="1464"/>
        <v>536000</v>
      </c>
      <c r="G915" s="37">
        <f t="shared" ref="G915:H915" si="1465">G916+G924+G925+G926</f>
        <v>10650</v>
      </c>
      <c r="H915" s="37">
        <f t="shared" si="1465"/>
        <v>20000</v>
      </c>
      <c r="I915" s="37">
        <f t="shared" si="1450"/>
        <v>30650</v>
      </c>
      <c r="J915" s="44">
        <f t="shared" si="1451"/>
        <v>505350</v>
      </c>
      <c r="K915" s="45">
        <f t="shared" si="1452"/>
        <v>5.718283582089552E-2</v>
      </c>
      <c r="L915" s="40">
        <f t="shared" ref="L915:M915" si="1466">L916+L924+L925+L926</f>
        <v>800000</v>
      </c>
      <c r="M915" s="40">
        <f t="shared" si="1466"/>
        <v>718000</v>
      </c>
      <c r="N915" s="37">
        <f t="shared" ref="N915" si="1467">N916+N924+N925+N926</f>
        <v>569000</v>
      </c>
      <c r="O915" s="37">
        <f t="shared" ref="O915" si="1468">O916+O924+O925+O926</f>
        <v>599650</v>
      </c>
      <c r="P915" s="44">
        <f t="shared" ref="P915" si="1469">P916+P924+P925+P926</f>
        <v>118350</v>
      </c>
      <c r="Q915" s="46">
        <f t="shared" si="1437"/>
        <v>0.83516713091922001</v>
      </c>
      <c r="R915" s="18"/>
      <c r="S915" s="12" t="s">
        <v>92</v>
      </c>
    </row>
    <row r="916" spans="1:19" ht="18.75" x14ac:dyDescent="0.25">
      <c r="A916" s="13" t="str">
        <f t="shared" si="1449"/>
        <v>a</v>
      </c>
      <c r="B916" s="3" t="s">
        <v>2</v>
      </c>
      <c r="C916" s="4" t="s">
        <v>3</v>
      </c>
      <c r="D916" s="41">
        <f t="shared" ref="D916:H916" si="1470">D917+D918+D919+D920+D921+D922+D923</f>
        <v>0</v>
      </c>
      <c r="E916" s="41"/>
      <c r="F916" s="41">
        <f t="shared" si="1470"/>
        <v>536000</v>
      </c>
      <c r="G916" s="41">
        <f t="shared" si="1470"/>
        <v>10650</v>
      </c>
      <c r="H916" s="41">
        <f t="shared" si="1470"/>
        <v>20000</v>
      </c>
      <c r="I916" s="37">
        <f t="shared" si="1450"/>
        <v>30650</v>
      </c>
      <c r="J916" s="44">
        <f t="shared" si="1451"/>
        <v>505350</v>
      </c>
      <c r="K916" s="45">
        <f t="shared" si="1452"/>
        <v>5.718283582089552E-2</v>
      </c>
      <c r="L916" s="41">
        <f t="shared" ref="L916:M916" si="1471">L917+L918+L919+L920+L921+L922+L923</f>
        <v>800000</v>
      </c>
      <c r="M916" s="41">
        <f t="shared" si="1471"/>
        <v>718000</v>
      </c>
      <c r="N916" s="41">
        <f t="shared" ref="N916:P916" si="1472">N917+N918+N919+N920+N921+N922+N923</f>
        <v>569000</v>
      </c>
      <c r="O916" s="41">
        <f t="shared" si="1472"/>
        <v>599650</v>
      </c>
      <c r="P916" s="47">
        <f t="shared" si="1472"/>
        <v>118350</v>
      </c>
      <c r="Q916" s="48">
        <f t="shared" si="1437"/>
        <v>0.83516713091922001</v>
      </c>
      <c r="R916" s="17"/>
      <c r="S916" s="12" t="s">
        <v>92</v>
      </c>
    </row>
    <row r="917" spans="1:19" ht="18.75" hidden="1" x14ac:dyDescent="0.25">
      <c r="A917" s="13" t="str">
        <f t="shared" si="1449"/>
        <v>b</v>
      </c>
      <c r="B917" s="5" t="s">
        <v>2</v>
      </c>
      <c r="C917" s="6" t="s">
        <v>4</v>
      </c>
      <c r="D917" s="26"/>
      <c r="E917" s="26"/>
      <c r="F917" s="26">
        <v>0</v>
      </c>
      <c r="G917" s="26"/>
      <c r="H917" s="26"/>
      <c r="I917" s="26">
        <f t="shared" si="1450"/>
        <v>0</v>
      </c>
      <c r="J917" s="26">
        <f t="shared" si="1451"/>
        <v>0</v>
      </c>
      <c r="K917" s="27" t="e">
        <f t="shared" si="1452"/>
        <v>#DIV/0!</v>
      </c>
      <c r="L917" s="31">
        <v>0</v>
      </c>
      <c r="M917" s="31">
        <v>0</v>
      </c>
      <c r="N917" s="26"/>
      <c r="O917" s="26">
        <f t="shared" ref="O917:O926" si="1473">I917+N917</f>
        <v>0</v>
      </c>
      <c r="P917" s="26">
        <f t="shared" ref="P917:P926" si="1474">M917-O917</f>
        <v>0</v>
      </c>
      <c r="Q917" s="29" t="e">
        <f t="shared" si="1437"/>
        <v>#DIV/0!</v>
      </c>
      <c r="R917" s="18"/>
      <c r="S917" s="12" t="s">
        <v>92</v>
      </c>
    </row>
    <row r="918" spans="1:19" ht="18.75" x14ac:dyDescent="0.25">
      <c r="A918" s="13" t="str">
        <f t="shared" si="1449"/>
        <v>a</v>
      </c>
      <c r="B918" s="5" t="s">
        <v>2</v>
      </c>
      <c r="C918" s="6" t="s">
        <v>5</v>
      </c>
      <c r="D918" s="37"/>
      <c r="E918" s="37"/>
      <c r="F918" s="37">
        <v>491000</v>
      </c>
      <c r="G918" s="37"/>
      <c r="H918" s="37"/>
      <c r="I918" s="37">
        <f t="shared" si="1450"/>
        <v>0</v>
      </c>
      <c r="J918" s="44">
        <f t="shared" si="1451"/>
        <v>491000</v>
      </c>
      <c r="K918" s="45">
        <f t="shared" si="1452"/>
        <v>0</v>
      </c>
      <c r="L918" s="42">
        <v>740000</v>
      </c>
      <c r="M918" s="42">
        <v>658000</v>
      </c>
      <c r="N918" s="37">
        <f>155000+364000</f>
        <v>519000</v>
      </c>
      <c r="O918" s="37">
        <f t="shared" si="1473"/>
        <v>519000</v>
      </c>
      <c r="P918" s="44">
        <f t="shared" si="1474"/>
        <v>139000</v>
      </c>
      <c r="Q918" s="46">
        <f t="shared" si="1437"/>
        <v>0.78875379939209722</v>
      </c>
      <c r="R918" s="18"/>
      <c r="S918" s="12" t="s">
        <v>92</v>
      </c>
    </row>
    <row r="919" spans="1:19" ht="18.75" hidden="1" x14ac:dyDescent="0.25">
      <c r="A919" s="13" t="str">
        <f t="shared" si="1449"/>
        <v>b</v>
      </c>
      <c r="B919" s="5" t="s">
        <v>2</v>
      </c>
      <c r="C919" s="6" t="s">
        <v>6</v>
      </c>
      <c r="D919" s="26"/>
      <c r="E919" s="26"/>
      <c r="F919" s="26"/>
      <c r="G919" s="26"/>
      <c r="H919" s="26"/>
      <c r="I919" s="26">
        <f t="shared" si="1450"/>
        <v>0</v>
      </c>
      <c r="J919" s="26">
        <f t="shared" si="1451"/>
        <v>0</v>
      </c>
      <c r="K919" s="27" t="e">
        <f t="shared" si="1452"/>
        <v>#DIV/0!</v>
      </c>
      <c r="L919" s="31"/>
      <c r="M919" s="31"/>
      <c r="N919" s="26"/>
      <c r="O919" s="26">
        <f t="shared" si="1473"/>
        <v>0</v>
      </c>
      <c r="P919" s="26">
        <f t="shared" si="1474"/>
        <v>0</v>
      </c>
      <c r="Q919" s="29" t="e">
        <f t="shared" si="1437"/>
        <v>#DIV/0!</v>
      </c>
      <c r="R919" s="18"/>
      <c r="S919" s="12" t="s">
        <v>92</v>
      </c>
    </row>
    <row r="920" spans="1:19" ht="18.75" hidden="1" x14ac:dyDescent="0.25">
      <c r="A920" s="13" t="str">
        <f t="shared" si="1449"/>
        <v>b</v>
      </c>
      <c r="B920" s="5" t="s">
        <v>2</v>
      </c>
      <c r="C920" s="7" t="s">
        <v>7</v>
      </c>
      <c r="D920" s="26"/>
      <c r="E920" s="26"/>
      <c r="F920" s="26"/>
      <c r="G920" s="26"/>
      <c r="H920" s="26"/>
      <c r="I920" s="26">
        <f t="shared" si="1450"/>
        <v>0</v>
      </c>
      <c r="J920" s="26">
        <f t="shared" si="1451"/>
        <v>0</v>
      </c>
      <c r="K920" s="27" t="e">
        <f t="shared" si="1452"/>
        <v>#DIV/0!</v>
      </c>
      <c r="L920" s="31"/>
      <c r="M920" s="31"/>
      <c r="N920" s="26"/>
      <c r="O920" s="26">
        <f t="shared" si="1473"/>
        <v>0</v>
      </c>
      <c r="P920" s="26">
        <f t="shared" si="1474"/>
        <v>0</v>
      </c>
      <c r="Q920" s="29" t="e">
        <f t="shared" si="1437"/>
        <v>#DIV/0!</v>
      </c>
      <c r="R920" s="18"/>
      <c r="S920" s="12" t="s">
        <v>92</v>
      </c>
    </row>
    <row r="921" spans="1:19" ht="18.75" hidden="1" x14ac:dyDescent="0.25">
      <c r="A921" s="13" t="str">
        <f t="shared" si="1449"/>
        <v>b</v>
      </c>
      <c r="B921" s="5" t="s">
        <v>2</v>
      </c>
      <c r="C921" s="7" t="s">
        <v>8</v>
      </c>
      <c r="D921" s="26"/>
      <c r="E921" s="26"/>
      <c r="F921" s="26"/>
      <c r="G921" s="26"/>
      <c r="H921" s="26"/>
      <c r="I921" s="26">
        <f t="shared" si="1450"/>
        <v>0</v>
      </c>
      <c r="J921" s="26">
        <f t="shared" si="1451"/>
        <v>0</v>
      </c>
      <c r="K921" s="27" t="e">
        <f t="shared" si="1452"/>
        <v>#DIV/0!</v>
      </c>
      <c r="L921" s="31"/>
      <c r="M921" s="31"/>
      <c r="N921" s="26"/>
      <c r="O921" s="26">
        <f t="shared" si="1473"/>
        <v>0</v>
      </c>
      <c r="P921" s="26">
        <f t="shared" si="1474"/>
        <v>0</v>
      </c>
      <c r="Q921" s="29" t="e">
        <f t="shared" si="1437"/>
        <v>#DIV/0!</v>
      </c>
      <c r="R921" s="18"/>
      <c r="S921" s="12" t="s">
        <v>92</v>
      </c>
    </row>
    <row r="922" spans="1:19" ht="18.75" hidden="1" x14ac:dyDescent="0.25">
      <c r="A922" s="13" t="str">
        <f t="shared" si="1449"/>
        <v>b</v>
      </c>
      <c r="B922" s="5" t="s">
        <v>2</v>
      </c>
      <c r="C922" s="7" t="s">
        <v>9</v>
      </c>
      <c r="D922" s="26"/>
      <c r="E922" s="26"/>
      <c r="F922" s="26"/>
      <c r="G922" s="26"/>
      <c r="H922" s="26"/>
      <c r="I922" s="26">
        <f t="shared" si="1450"/>
        <v>0</v>
      </c>
      <c r="J922" s="26">
        <f t="shared" si="1451"/>
        <v>0</v>
      </c>
      <c r="K922" s="27" t="e">
        <f t="shared" si="1452"/>
        <v>#DIV/0!</v>
      </c>
      <c r="L922" s="31"/>
      <c r="M922" s="31"/>
      <c r="N922" s="26"/>
      <c r="O922" s="26">
        <f t="shared" si="1473"/>
        <v>0</v>
      </c>
      <c r="P922" s="26">
        <f t="shared" si="1474"/>
        <v>0</v>
      </c>
      <c r="Q922" s="29" t="e">
        <f t="shared" si="1437"/>
        <v>#DIV/0!</v>
      </c>
      <c r="R922" s="18"/>
      <c r="S922" s="12" t="s">
        <v>92</v>
      </c>
    </row>
    <row r="923" spans="1:19" ht="18.75" x14ac:dyDescent="0.25">
      <c r="A923" s="13" t="str">
        <f t="shared" si="1449"/>
        <v>a</v>
      </c>
      <c r="B923" s="5" t="s">
        <v>2</v>
      </c>
      <c r="C923" s="7" t="s">
        <v>10</v>
      </c>
      <c r="D923" s="37"/>
      <c r="E923" s="37"/>
      <c r="F923" s="37">
        <v>45000</v>
      </c>
      <c r="G923" s="37">
        <v>10650</v>
      </c>
      <c r="H923" s="37">
        <v>20000</v>
      </c>
      <c r="I923" s="37">
        <f t="shared" si="1450"/>
        <v>30650</v>
      </c>
      <c r="J923" s="44">
        <f t="shared" si="1451"/>
        <v>14350</v>
      </c>
      <c r="K923" s="45">
        <f t="shared" si="1452"/>
        <v>0.68111111111111111</v>
      </c>
      <c r="L923" s="42">
        <v>60000</v>
      </c>
      <c r="M923" s="42">
        <v>60000</v>
      </c>
      <c r="N923" s="37">
        <v>50000</v>
      </c>
      <c r="O923" s="37">
        <f t="shared" si="1473"/>
        <v>80650</v>
      </c>
      <c r="P923" s="44">
        <f t="shared" si="1474"/>
        <v>-20650</v>
      </c>
      <c r="Q923" s="46">
        <f t="shared" si="1437"/>
        <v>1.3441666666666667</v>
      </c>
      <c r="R923" s="18"/>
      <c r="S923" s="12" t="s">
        <v>92</v>
      </c>
    </row>
    <row r="924" spans="1:19" ht="18.75" hidden="1" x14ac:dyDescent="0.25">
      <c r="A924" s="13" t="str">
        <f t="shared" si="1449"/>
        <v>b</v>
      </c>
      <c r="B924" s="5" t="s">
        <v>2</v>
      </c>
      <c r="C924" s="4" t="s">
        <v>11</v>
      </c>
      <c r="D924" s="25"/>
      <c r="E924" s="25"/>
      <c r="F924" s="25"/>
      <c r="G924" s="25"/>
      <c r="H924" s="25"/>
      <c r="I924" s="26">
        <f t="shared" si="1450"/>
        <v>0</v>
      </c>
      <c r="J924" s="26">
        <f t="shared" si="1451"/>
        <v>0</v>
      </c>
      <c r="K924" s="27" t="e">
        <f t="shared" si="1452"/>
        <v>#DIV/0!</v>
      </c>
      <c r="L924" s="25">
        <v>0</v>
      </c>
      <c r="M924" s="25">
        <v>0</v>
      </c>
      <c r="N924" s="25"/>
      <c r="O924" s="25">
        <f t="shared" si="1473"/>
        <v>0</v>
      </c>
      <c r="P924" s="25">
        <f t="shared" si="1474"/>
        <v>0</v>
      </c>
      <c r="Q924" s="28" t="e">
        <f t="shared" si="1437"/>
        <v>#DIV/0!</v>
      </c>
      <c r="R924" s="17"/>
      <c r="S924" s="12" t="s">
        <v>92</v>
      </c>
    </row>
    <row r="925" spans="1:19" ht="18.75" hidden="1" x14ac:dyDescent="0.25">
      <c r="A925" s="13" t="str">
        <f t="shared" si="1449"/>
        <v>b</v>
      </c>
      <c r="B925" s="5" t="s">
        <v>2</v>
      </c>
      <c r="C925" s="4" t="s">
        <v>12</v>
      </c>
      <c r="D925" s="25"/>
      <c r="E925" s="25"/>
      <c r="F925" s="25">
        <v>0</v>
      </c>
      <c r="G925" s="25"/>
      <c r="H925" s="25"/>
      <c r="I925" s="26">
        <f t="shared" si="1450"/>
        <v>0</v>
      </c>
      <c r="J925" s="26">
        <f t="shared" si="1451"/>
        <v>0</v>
      </c>
      <c r="K925" s="27" t="e">
        <f t="shared" si="1452"/>
        <v>#DIV/0!</v>
      </c>
      <c r="L925" s="25">
        <v>0</v>
      </c>
      <c r="M925" s="25">
        <v>0</v>
      </c>
      <c r="N925" s="25"/>
      <c r="O925" s="25">
        <f t="shared" si="1473"/>
        <v>0</v>
      </c>
      <c r="P925" s="25">
        <f t="shared" si="1474"/>
        <v>0</v>
      </c>
      <c r="Q925" s="28" t="e">
        <f t="shared" si="1437"/>
        <v>#DIV/0!</v>
      </c>
      <c r="R925" s="17"/>
      <c r="S925" s="12" t="s">
        <v>92</v>
      </c>
    </row>
    <row r="926" spans="1:19" ht="18.75" hidden="1" x14ac:dyDescent="0.25">
      <c r="A926" s="13" t="str">
        <f t="shared" si="1449"/>
        <v>b</v>
      </c>
      <c r="B926" s="5" t="s">
        <v>2</v>
      </c>
      <c r="C926" s="4" t="s">
        <v>13</v>
      </c>
      <c r="D926" s="25"/>
      <c r="E926" s="25"/>
      <c r="F926" s="25">
        <v>0</v>
      </c>
      <c r="G926" s="25"/>
      <c r="H926" s="25"/>
      <c r="I926" s="26">
        <f t="shared" si="1450"/>
        <v>0</v>
      </c>
      <c r="J926" s="26">
        <f t="shared" si="1451"/>
        <v>0</v>
      </c>
      <c r="K926" s="27" t="e">
        <f t="shared" si="1452"/>
        <v>#DIV/0!</v>
      </c>
      <c r="L926" s="25">
        <v>0</v>
      </c>
      <c r="M926" s="25">
        <v>0</v>
      </c>
      <c r="N926" s="25"/>
      <c r="O926" s="25">
        <f t="shared" si="1473"/>
        <v>0</v>
      </c>
      <c r="P926" s="25">
        <f t="shared" si="1474"/>
        <v>0</v>
      </c>
      <c r="Q926" s="28" t="e">
        <f t="shared" si="1437"/>
        <v>#DIV/0!</v>
      </c>
      <c r="R926" s="17"/>
      <c r="S926" s="12" t="s">
        <v>92</v>
      </c>
    </row>
    <row r="927" spans="1:19" ht="36" x14ac:dyDescent="0.25">
      <c r="A927" s="13" t="str">
        <f t="shared" si="1449"/>
        <v>a</v>
      </c>
      <c r="B927" s="19" t="s">
        <v>181</v>
      </c>
      <c r="C927" s="20" t="s">
        <v>79</v>
      </c>
      <c r="D927" s="37">
        <f t="shared" ref="D927:F927" si="1475">D928+D936+D937+D938</f>
        <v>0</v>
      </c>
      <c r="E927" s="37">
        <f t="shared" ref="E927" si="1476">E928+E936+E937+E938</f>
        <v>126140</v>
      </c>
      <c r="F927" s="37">
        <f t="shared" si="1475"/>
        <v>8658500</v>
      </c>
      <c r="G927" s="37">
        <f t="shared" ref="G927:H927" si="1477">G928+G936+G937+G938</f>
        <v>515014</v>
      </c>
      <c r="H927" s="37">
        <f t="shared" si="1477"/>
        <v>4018500</v>
      </c>
      <c r="I927" s="37">
        <f t="shared" si="1450"/>
        <v>4533514</v>
      </c>
      <c r="J927" s="44">
        <f t="shared" si="1451"/>
        <v>4124986</v>
      </c>
      <c r="K927" s="45">
        <f t="shared" si="1452"/>
        <v>0.52359115320205574</v>
      </c>
      <c r="L927" s="37">
        <f t="shared" ref="L927:M927" si="1478">L928+L936+L937+L938</f>
        <v>20000000</v>
      </c>
      <c r="M927" s="37">
        <f t="shared" si="1478"/>
        <v>20000000</v>
      </c>
      <c r="N927" s="37">
        <f t="shared" ref="N927" si="1479">N928+N936+N937+N938</f>
        <v>1114900</v>
      </c>
      <c r="O927" s="37">
        <f t="shared" ref="O927" si="1480">O928+O936+O937+O938</f>
        <v>5648414</v>
      </c>
      <c r="P927" s="44">
        <f t="shared" ref="P927" si="1481">P928+P936+P937+P938</f>
        <v>14351586</v>
      </c>
      <c r="Q927" s="46">
        <f t="shared" si="1437"/>
        <v>0.28242070000000002</v>
      </c>
      <c r="R927" s="18"/>
      <c r="S927" s="12" t="s">
        <v>92</v>
      </c>
    </row>
    <row r="928" spans="1:19" ht="18.75" x14ac:dyDescent="0.25">
      <c r="A928" s="13" t="str">
        <f t="shared" si="1449"/>
        <v>a</v>
      </c>
      <c r="B928" s="3" t="s">
        <v>2</v>
      </c>
      <c r="C928" s="4" t="s">
        <v>3</v>
      </c>
      <c r="D928" s="41">
        <f t="shared" ref="D928:H928" si="1482">D929+D930+D931+D932+D933+D934+D935</f>
        <v>0</v>
      </c>
      <c r="E928" s="41">
        <f t="shared" ref="E928" si="1483">E929+E930+E931+E932+E933+E934+E935</f>
        <v>31500</v>
      </c>
      <c r="F928" s="41">
        <f t="shared" si="1482"/>
        <v>3839000</v>
      </c>
      <c r="G928" s="41">
        <f t="shared" si="1482"/>
        <v>65014</v>
      </c>
      <c r="H928" s="41">
        <f t="shared" si="1482"/>
        <v>143500</v>
      </c>
      <c r="I928" s="37">
        <f t="shared" si="1450"/>
        <v>208514</v>
      </c>
      <c r="J928" s="44">
        <f t="shared" si="1451"/>
        <v>3630486</v>
      </c>
      <c r="K928" s="45">
        <f t="shared" si="1452"/>
        <v>5.4314665277415991E-2</v>
      </c>
      <c r="L928" s="41">
        <f t="shared" ref="L928:M928" si="1484">L929+L930+L931+L932+L933+L934+L935</f>
        <v>6100000</v>
      </c>
      <c r="M928" s="41">
        <f t="shared" si="1484"/>
        <v>6380500</v>
      </c>
      <c r="N928" s="41">
        <f t="shared" ref="N928:P928" si="1485">N929+N930+N931+N932+N933+N934+N935</f>
        <v>1095000</v>
      </c>
      <c r="O928" s="41">
        <f t="shared" si="1485"/>
        <v>1303514</v>
      </c>
      <c r="P928" s="47">
        <f t="shared" si="1485"/>
        <v>5076986</v>
      </c>
      <c r="Q928" s="48">
        <f t="shared" si="1437"/>
        <v>0.20429652848522842</v>
      </c>
      <c r="R928" s="17"/>
      <c r="S928" s="12" t="s">
        <v>92</v>
      </c>
    </row>
    <row r="929" spans="1:19" ht="18.75" hidden="1" x14ac:dyDescent="0.25">
      <c r="A929" s="13" t="str">
        <f t="shared" si="1449"/>
        <v>b</v>
      </c>
      <c r="B929" s="5" t="s">
        <v>2</v>
      </c>
      <c r="C929" s="6" t="s">
        <v>4</v>
      </c>
      <c r="D929" s="26"/>
      <c r="E929" s="26"/>
      <c r="F929" s="26">
        <v>0</v>
      </c>
      <c r="G929" s="26"/>
      <c r="H929" s="26"/>
      <c r="I929" s="26">
        <f t="shared" si="1450"/>
        <v>0</v>
      </c>
      <c r="J929" s="26">
        <f t="shared" si="1451"/>
        <v>0</v>
      </c>
      <c r="K929" s="27" t="e">
        <f t="shared" si="1452"/>
        <v>#DIV/0!</v>
      </c>
      <c r="L929" s="26">
        <v>0</v>
      </c>
      <c r="M929" s="26">
        <v>0</v>
      </c>
      <c r="N929" s="26"/>
      <c r="O929" s="26">
        <f t="shared" ref="O929:O938" si="1486">I929+N929</f>
        <v>0</v>
      </c>
      <c r="P929" s="26">
        <f t="shared" ref="P929:P938" si="1487">M929-O929</f>
        <v>0</v>
      </c>
      <c r="Q929" s="29" t="e">
        <f t="shared" si="1437"/>
        <v>#DIV/0!</v>
      </c>
      <c r="R929" s="18"/>
      <c r="S929" s="12" t="s">
        <v>92</v>
      </c>
    </row>
    <row r="930" spans="1:19" ht="18.75" x14ac:dyDescent="0.25">
      <c r="A930" s="13" t="str">
        <f t="shared" si="1449"/>
        <v>a</v>
      </c>
      <c r="B930" s="5" t="s">
        <v>2</v>
      </c>
      <c r="C930" s="6" t="s">
        <v>5</v>
      </c>
      <c r="D930" s="37"/>
      <c r="E930" s="37">
        <v>31500</v>
      </c>
      <c r="F930" s="37">
        <v>316500</v>
      </c>
      <c r="G930" s="37">
        <v>65014</v>
      </c>
      <c r="H930" s="37">
        <v>143500</v>
      </c>
      <c r="I930" s="37">
        <f t="shared" si="1450"/>
        <v>208514</v>
      </c>
      <c r="J930" s="44">
        <f t="shared" si="1451"/>
        <v>107986</v>
      </c>
      <c r="K930" s="45">
        <f t="shared" si="1452"/>
        <v>0.6588120063191153</v>
      </c>
      <c r="L930" s="37">
        <v>48000</v>
      </c>
      <c r="M930" s="37">
        <v>328500</v>
      </c>
      <c r="N930" s="37">
        <v>115000</v>
      </c>
      <c r="O930" s="37">
        <f t="shared" si="1486"/>
        <v>323514</v>
      </c>
      <c r="P930" s="44">
        <f t="shared" si="1487"/>
        <v>4986</v>
      </c>
      <c r="Q930" s="46">
        <f t="shared" si="1437"/>
        <v>0.98482191780821915</v>
      </c>
      <c r="R930" s="18"/>
      <c r="S930" s="12" t="s">
        <v>92</v>
      </c>
    </row>
    <row r="931" spans="1:19" ht="18.75" hidden="1" x14ac:dyDescent="0.25">
      <c r="A931" s="13" t="str">
        <f t="shared" si="1449"/>
        <v>b</v>
      </c>
      <c r="B931" s="5" t="s">
        <v>2</v>
      </c>
      <c r="C931" s="6" t="s">
        <v>6</v>
      </c>
      <c r="D931" s="26"/>
      <c r="E931" s="26"/>
      <c r="F931" s="26"/>
      <c r="G931" s="26"/>
      <c r="H931" s="26"/>
      <c r="I931" s="26">
        <f t="shared" si="1450"/>
        <v>0</v>
      </c>
      <c r="J931" s="26">
        <f t="shared" si="1451"/>
        <v>0</v>
      </c>
      <c r="K931" s="27" t="e">
        <f t="shared" si="1452"/>
        <v>#DIV/0!</v>
      </c>
      <c r="L931" s="26">
        <v>0</v>
      </c>
      <c r="M931" s="26">
        <v>0</v>
      </c>
      <c r="N931" s="26"/>
      <c r="O931" s="26">
        <f t="shared" si="1486"/>
        <v>0</v>
      </c>
      <c r="P931" s="26">
        <f t="shared" si="1487"/>
        <v>0</v>
      </c>
      <c r="Q931" s="29" t="e">
        <f t="shared" si="1437"/>
        <v>#DIV/0!</v>
      </c>
      <c r="R931" s="18"/>
      <c r="S931" s="12" t="s">
        <v>92</v>
      </c>
    </row>
    <row r="932" spans="1:19" ht="18.75" hidden="1" x14ac:dyDescent="0.25">
      <c r="A932" s="13" t="str">
        <f t="shared" si="1449"/>
        <v>b</v>
      </c>
      <c r="B932" s="5" t="s">
        <v>2</v>
      </c>
      <c r="C932" s="7" t="s">
        <v>7</v>
      </c>
      <c r="D932" s="26"/>
      <c r="E932" s="26"/>
      <c r="F932" s="26">
        <v>0</v>
      </c>
      <c r="G932" s="26"/>
      <c r="H932" s="26"/>
      <c r="I932" s="26">
        <f t="shared" si="1450"/>
        <v>0</v>
      </c>
      <c r="J932" s="26">
        <f t="shared" si="1451"/>
        <v>0</v>
      </c>
      <c r="K932" s="27" t="e">
        <f t="shared" si="1452"/>
        <v>#DIV/0!</v>
      </c>
      <c r="L932" s="26">
        <v>0</v>
      </c>
      <c r="M932" s="26">
        <v>0</v>
      </c>
      <c r="N932" s="26"/>
      <c r="O932" s="26">
        <f t="shared" si="1486"/>
        <v>0</v>
      </c>
      <c r="P932" s="26">
        <f t="shared" si="1487"/>
        <v>0</v>
      </c>
      <c r="Q932" s="29" t="e">
        <f t="shared" si="1437"/>
        <v>#DIV/0!</v>
      </c>
      <c r="R932" s="18"/>
      <c r="S932" s="12" t="s">
        <v>92</v>
      </c>
    </row>
    <row r="933" spans="1:19" ht="18.75" hidden="1" x14ac:dyDescent="0.25">
      <c r="A933" s="13" t="str">
        <f t="shared" si="1449"/>
        <v>b</v>
      </c>
      <c r="B933" s="5" t="s">
        <v>2</v>
      </c>
      <c r="C933" s="7" t="s">
        <v>8</v>
      </c>
      <c r="D933" s="26"/>
      <c r="E933" s="26"/>
      <c r="F933" s="26">
        <v>0</v>
      </c>
      <c r="G933" s="26"/>
      <c r="H933" s="26"/>
      <c r="I933" s="26">
        <f t="shared" si="1450"/>
        <v>0</v>
      </c>
      <c r="J933" s="26">
        <f t="shared" si="1451"/>
        <v>0</v>
      </c>
      <c r="K933" s="27" t="e">
        <f t="shared" si="1452"/>
        <v>#DIV/0!</v>
      </c>
      <c r="L933" s="26">
        <v>0</v>
      </c>
      <c r="M933" s="26">
        <v>0</v>
      </c>
      <c r="N933" s="26"/>
      <c r="O933" s="26">
        <f t="shared" si="1486"/>
        <v>0</v>
      </c>
      <c r="P933" s="26">
        <f t="shared" si="1487"/>
        <v>0</v>
      </c>
      <c r="Q933" s="29" t="e">
        <f t="shared" si="1437"/>
        <v>#DIV/0!</v>
      </c>
      <c r="R933" s="18"/>
      <c r="S933" s="12" t="s">
        <v>92</v>
      </c>
    </row>
    <row r="934" spans="1:19" ht="18.75" hidden="1" x14ac:dyDescent="0.25">
      <c r="A934" s="13" t="str">
        <f t="shared" si="1449"/>
        <v>b</v>
      </c>
      <c r="B934" s="5" t="s">
        <v>2</v>
      </c>
      <c r="C934" s="7" t="s">
        <v>9</v>
      </c>
      <c r="D934" s="26"/>
      <c r="E934" s="26"/>
      <c r="F934" s="26"/>
      <c r="G934" s="26"/>
      <c r="H934" s="26"/>
      <c r="I934" s="26">
        <f t="shared" si="1450"/>
        <v>0</v>
      </c>
      <c r="J934" s="26">
        <f t="shared" si="1451"/>
        <v>0</v>
      </c>
      <c r="K934" s="27" t="e">
        <f t="shared" si="1452"/>
        <v>#DIV/0!</v>
      </c>
      <c r="L934" s="26">
        <v>0</v>
      </c>
      <c r="M934" s="26">
        <v>0</v>
      </c>
      <c r="N934" s="26"/>
      <c r="O934" s="26">
        <f t="shared" si="1486"/>
        <v>0</v>
      </c>
      <c r="P934" s="26">
        <f t="shared" si="1487"/>
        <v>0</v>
      </c>
      <c r="Q934" s="29" t="e">
        <f t="shared" si="1437"/>
        <v>#DIV/0!</v>
      </c>
      <c r="R934" s="18"/>
      <c r="S934" s="12" t="s">
        <v>92</v>
      </c>
    </row>
    <row r="935" spans="1:19" ht="18.75" x14ac:dyDescent="0.25">
      <c r="A935" s="13" t="str">
        <f t="shared" si="1449"/>
        <v>a</v>
      </c>
      <c r="B935" s="5" t="s">
        <v>2</v>
      </c>
      <c r="C935" s="7" t="s">
        <v>10</v>
      </c>
      <c r="D935" s="37"/>
      <c r="E935" s="37"/>
      <c r="F935" s="37">
        <v>3522500</v>
      </c>
      <c r="G935" s="37"/>
      <c r="H935" s="37"/>
      <c r="I935" s="37">
        <f t="shared" si="1450"/>
        <v>0</v>
      </c>
      <c r="J935" s="44">
        <f t="shared" si="1451"/>
        <v>3522500</v>
      </c>
      <c r="K935" s="45">
        <f t="shared" si="1452"/>
        <v>0</v>
      </c>
      <c r="L935" s="37">
        <v>6052000</v>
      </c>
      <c r="M935" s="41">
        <v>6052000</v>
      </c>
      <c r="N935" s="37">
        <f>380000+600000</f>
        <v>980000</v>
      </c>
      <c r="O935" s="37">
        <f t="shared" si="1486"/>
        <v>980000</v>
      </c>
      <c r="P935" s="44">
        <f t="shared" si="1487"/>
        <v>5072000</v>
      </c>
      <c r="Q935" s="46">
        <f t="shared" si="1437"/>
        <v>0.16192994051553206</v>
      </c>
      <c r="R935" s="18"/>
      <c r="S935" s="12" t="s">
        <v>92</v>
      </c>
    </row>
    <row r="936" spans="1:19" ht="18.75" x14ac:dyDescent="0.25">
      <c r="A936" s="13" t="str">
        <f t="shared" si="1449"/>
        <v>a</v>
      </c>
      <c r="B936" s="3" t="s">
        <v>2</v>
      </c>
      <c r="C936" s="4" t="s">
        <v>11</v>
      </c>
      <c r="D936" s="41"/>
      <c r="E936" s="41">
        <v>94640</v>
      </c>
      <c r="F936" s="41">
        <v>4819500</v>
      </c>
      <c r="G936" s="41">
        <v>450000</v>
      </c>
      <c r="H936" s="41">
        <f>2175000+1700000</f>
        <v>3875000</v>
      </c>
      <c r="I936" s="37">
        <f t="shared" si="1450"/>
        <v>4325000</v>
      </c>
      <c r="J936" s="44">
        <f t="shared" si="1451"/>
        <v>494500</v>
      </c>
      <c r="K936" s="45">
        <f t="shared" si="1452"/>
        <v>0.89739599543521109</v>
      </c>
      <c r="L936" s="41">
        <v>13900000</v>
      </c>
      <c r="M936" s="41">
        <v>13619500</v>
      </c>
      <c r="N936" s="41">
        <v>19900</v>
      </c>
      <c r="O936" s="41">
        <f t="shared" si="1486"/>
        <v>4344900</v>
      </c>
      <c r="P936" s="47">
        <f t="shared" si="1487"/>
        <v>9274600</v>
      </c>
      <c r="Q936" s="48">
        <f t="shared" si="1437"/>
        <v>0.31902052204559639</v>
      </c>
      <c r="R936" s="17"/>
      <c r="S936" s="12" t="s">
        <v>92</v>
      </c>
    </row>
    <row r="937" spans="1:19" ht="18.75" hidden="1" x14ac:dyDescent="0.25">
      <c r="A937" s="13" t="str">
        <f t="shared" si="1449"/>
        <v>b</v>
      </c>
      <c r="B937" s="3" t="s">
        <v>2</v>
      </c>
      <c r="C937" s="4" t="s">
        <v>12</v>
      </c>
      <c r="D937" s="25"/>
      <c r="E937" s="25"/>
      <c r="F937" s="25">
        <v>0</v>
      </c>
      <c r="G937" s="25"/>
      <c r="H937" s="25"/>
      <c r="I937" s="26">
        <f t="shared" si="1450"/>
        <v>0</v>
      </c>
      <c r="J937" s="26">
        <f t="shared" si="1451"/>
        <v>0</v>
      </c>
      <c r="K937" s="27" t="e">
        <f t="shared" si="1452"/>
        <v>#DIV/0!</v>
      </c>
      <c r="L937" s="25">
        <v>0</v>
      </c>
      <c r="M937" s="25">
        <v>0</v>
      </c>
      <c r="N937" s="25"/>
      <c r="O937" s="25">
        <f t="shared" si="1486"/>
        <v>0</v>
      </c>
      <c r="P937" s="25">
        <f t="shared" si="1487"/>
        <v>0</v>
      </c>
      <c r="Q937" s="28" t="e">
        <f t="shared" si="1437"/>
        <v>#DIV/0!</v>
      </c>
      <c r="R937" s="17"/>
      <c r="S937" s="12" t="s">
        <v>92</v>
      </c>
    </row>
    <row r="938" spans="1:19" ht="18.75" hidden="1" x14ac:dyDescent="0.25">
      <c r="A938" s="13" t="str">
        <f t="shared" si="1449"/>
        <v>b</v>
      </c>
      <c r="B938" s="3" t="s">
        <v>2</v>
      </c>
      <c r="C938" s="4" t="s">
        <v>13</v>
      </c>
      <c r="D938" s="25"/>
      <c r="E938" s="25"/>
      <c r="F938" s="25">
        <v>0</v>
      </c>
      <c r="G938" s="25"/>
      <c r="H938" s="25"/>
      <c r="I938" s="26">
        <f t="shared" si="1450"/>
        <v>0</v>
      </c>
      <c r="J938" s="26">
        <f t="shared" si="1451"/>
        <v>0</v>
      </c>
      <c r="K938" s="27" t="e">
        <f t="shared" si="1452"/>
        <v>#DIV/0!</v>
      </c>
      <c r="L938" s="25">
        <v>0</v>
      </c>
      <c r="M938" s="25">
        <v>0</v>
      </c>
      <c r="N938" s="25"/>
      <c r="O938" s="25">
        <f t="shared" si="1486"/>
        <v>0</v>
      </c>
      <c r="P938" s="25">
        <f t="shared" si="1487"/>
        <v>0</v>
      </c>
      <c r="Q938" s="28" t="e">
        <f t="shared" si="1437"/>
        <v>#DIV/0!</v>
      </c>
      <c r="R938" s="17"/>
      <c r="S938" s="12" t="s">
        <v>92</v>
      </c>
    </row>
    <row r="939" spans="1:19" ht="36" x14ac:dyDescent="0.25">
      <c r="A939" s="13" t="str">
        <f t="shared" si="1449"/>
        <v>a</v>
      </c>
      <c r="B939" s="19" t="s">
        <v>182</v>
      </c>
      <c r="C939" s="20" t="s">
        <v>80</v>
      </c>
      <c r="D939" s="26">
        <f t="shared" ref="D939:F939" si="1488">D940+D948+D949+D950</f>
        <v>0</v>
      </c>
      <c r="E939" s="26"/>
      <c r="F939" s="26">
        <f t="shared" si="1488"/>
        <v>2946600</v>
      </c>
      <c r="G939" s="26">
        <f t="shared" ref="G939" si="1489">G940+G948+G949+G950</f>
        <v>694613</v>
      </c>
      <c r="H939" s="26">
        <f t="shared" ref="H939" si="1490">H940+H948+H949+H950</f>
        <v>1754257</v>
      </c>
      <c r="I939" s="26">
        <f t="shared" si="1450"/>
        <v>2448870</v>
      </c>
      <c r="J939" s="56">
        <f t="shared" si="1451"/>
        <v>497730</v>
      </c>
      <c r="K939" s="57">
        <f t="shared" si="1452"/>
        <v>0.8310832824272042</v>
      </c>
      <c r="L939" s="26">
        <f t="shared" ref="L939:M939" si="1491">L940+L948+L949+L950</f>
        <v>4290000</v>
      </c>
      <c r="M939" s="26">
        <f t="shared" si="1491"/>
        <v>4290000</v>
      </c>
      <c r="N939" s="26">
        <f t="shared" ref="N939" si="1492">N940+N948+N949+N950</f>
        <v>1277400</v>
      </c>
      <c r="O939" s="26">
        <f t="shared" ref="O939" si="1493">O940+O948+O949+O950</f>
        <v>3726270</v>
      </c>
      <c r="P939" s="56">
        <f t="shared" ref="P939" si="1494">P940+P948+P949+P950</f>
        <v>563730</v>
      </c>
      <c r="Q939" s="60">
        <f t="shared" si="1437"/>
        <v>0.86859440559440559</v>
      </c>
      <c r="R939" s="18"/>
    </row>
    <row r="940" spans="1:19" ht="18.75" x14ac:dyDescent="0.25">
      <c r="A940" s="13" t="str">
        <f t="shared" si="1449"/>
        <v>a</v>
      </c>
      <c r="B940" s="3" t="s">
        <v>2</v>
      </c>
      <c r="C940" s="4" t="s">
        <v>3</v>
      </c>
      <c r="D940" s="25">
        <f t="shared" ref="D940" si="1495">D941+D942+D943+D944+D945+D946+D947</f>
        <v>0</v>
      </c>
      <c r="E940" s="25"/>
      <c r="F940" s="25">
        <f t="shared" ref="F940" si="1496">F941+F942+F943+F944+F945+F946+F947</f>
        <v>2931100</v>
      </c>
      <c r="G940" s="25">
        <f t="shared" ref="G940:H940" si="1497">G941+G942+G943+G944+G945+G946+G947</f>
        <v>679156</v>
      </c>
      <c r="H940" s="25">
        <f t="shared" si="1497"/>
        <v>1754257</v>
      </c>
      <c r="I940" s="26">
        <f t="shared" si="1450"/>
        <v>2433413</v>
      </c>
      <c r="J940" s="56">
        <f t="shared" si="1451"/>
        <v>497687</v>
      </c>
      <c r="K940" s="57">
        <f t="shared" si="1452"/>
        <v>0.83020470130667667</v>
      </c>
      <c r="L940" s="25">
        <f t="shared" ref="L940:M940" si="1498">L941+L942+L943+L944+L945+L946+L947</f>
        <v>4290000</v>
      </c>
      <c r="M940" s="25">
        <f t="shared" si="1498"/>
        <v>4274500</v>
      </c>
      <c r="N940" s="25">
        <f t="shared" ref="N940:P940" si="1499">N941+N942+N943+N944+N945+N946+N947</f>
        <v>1277400</v>
      </c>
      <c r="O940" s="25">
        <f t="shared" si="1499"/>
        <v>3710813</v>
      </c>
      <c r="P940" s="58">
        <f t="shared" si="1499"/>
        <v>563687</v>
      </c>
      <c r="Q940" s="59">
        <f t="shared" ref="Q940:Q999" si="1500">O940/M940</f>
        <v>0.86812796818341331</v>
      </c>
      <c r="R940" s="17"/>
    </row>
    <row r="941" spans="1:19" ht="18.75" hidden="1" x14ac:dyDescent="0.25">
      <c r="A941" s="13" t="str">
        <f t="shared" si="1449"/>
        <v>b</v>
      </c>
      <c r="B941" s="5" t="s">
        <v>2</v>
      </c>
      <c r="C941" s="6" t="s">
        <v>4</v>
      </c>
      <c r="D941" s="26">
        <f t="shared" ref="D941" si="1501">D954+D966+D978</f>
        <v>0</v>
      </c>
      <c r="E941" s="26"/>
      <c r="F941" s="26">
        <f t="shared" ref="F941" si="1502">F954+F966+F978</f>
        <v>0</v>
      </c>
      <c r="G941" s="26">
        <f t="shared" ref="G941:H941" si="1503">G954+G966+G978</f>
        <v>0</v>
      </c>
      <c r="H941" s="26">
        <f t="shared" si="1503"/>
        <v>0</v>
      </c>
      <c r="I941" s="26">
        <f t="shared" si="1450"/>
        <v>0</v>
      </c>
      <c r="J941" s="26">
        <f t="shared" si="1451"/>
        <v>0</v>
      </c>
      <c r="K941" s="27" t="e">
        <f t="shared" si="1452"/>
        <v>#DIV/0!</v>
      </c>
      <c r="L941" s="26">
        <f t="shared" ref="L941:P941" si="1504">L954+L966+L978</f>
        <v>0</v>
      </c>
      <c r="M941" s="26">
        <f t="shared" si="1504"/>
        <v>0</v>
      </c>
      <c r="N941" s="26">
        <f t="shared" si="1504"/>
        <v>0</v>
      </c>
      <c r="O941" s="26">
        <f t="shared" si="1504"/>
        <v>0</v>
      </c>
      <c r="P941" s="26">
        <f t="shared" si="1504"/>
        <v>0</v>
      </c>
      <c r="Q941" s="29" t="e">
        <f t="shared" si="1500"/>
        <v>#DIV/0!</v>
      </c>
      <c r="R941" s="18"/>
    </row>
    <row r="942" spans="1:19" ht="18.75" x14ac:dyDescent="0.25">
      <c r="A942" s="13" t="str">
        <f t="shared" si="1449"/>
        <v>a</v>
      </c>
      <c r="B942" s="5" t="s">
        <v>2</v>
      </c>
      <c r="C942" s="6" t="s">
        <v>5</v>
      </c>
      <c r="D942" s="26">
        <f t="shared" ref="D942" si="1505">D955+D967+D979</f>
        <v>0</v>
      </c>
      <c r="E942" s="26"/>
      <c r="F942" s="26">
        <f t="shared" ref="F942" si="1506">F955+F967+F979</f>
        <v>1456600</v>
      </c>
      <c r="G942" s="26">
        <f t="shared" ref="G942:H942" si="1507">G955+G967+G979</f>
        <v>646118</v>
      </c>
      <c r="H942" s="26">
        <f t="shared" si="1507"/>
        <v>314795</v>
      </c>
      <c r="I942" s="26">
        <f t="shared" si="1450"/>
        <v>960913</v>
      </c>
      <c r="J942" s="56">
        <f t="shared" si="1451"/>
        <v>495687</v>
      </c>
      <c r="K942" s="57">
        <f t="shared" si="1452"/>
        <v>0.65969586708773853</v>
      </c>
      <c r="L942" s="26">
        <f t="shared" ref="L942:P942" si="1508">L955+L967+L979</f>
        <v>2150000</v>
      </c>
      <c r="M942" s="26">
        <f t="shared" si="1508"/>
        <v>2113500</v>
      </c>
      <c r="N942" s="26">
        <f t="shared" si="1508"/>
        <v>588900</v>
      </c>
      <c r="O942" s="26">
        <f t="shared" si="1508"/>
        <v>1549813</v>
      </c>
      <c r="P942" s="56">
        <f t="shared" si="1508"/>
        <v>563687</v>
      </c>
      <c r="Q942" s="60">
        <f t="shared" si="1500"/>
        <v>0.73329216938727226</v>
      </c>
      <c r="R942" s="18"/>
    </row>
    <row r="943" spans="1:19" ht="18.75" hidden="1" x14ac:dyDescent="0.25">
      <c r="A943" s="13" t="str">
        <f t="shared" si="1449"/>
        <v>b</v>
      </c>
      <c r="B943" s="5" t="s">
        <v>2</v>
      </c>
      <c r="C943" s="6" t="s">
        <v>6</v>
      </c>
      <c r="D943" s="26">
        <f t="shared" ref="D943" si="1509">D956+D968+D980</f>
        <v>0</v>
      </c>
      <c r="E943" s="26"/>
      <c r="F943" s="26">
        <f t="shared" ref="F943" si="1510">F956+F968+F980</f>
        <v>0</v>
      </c>
      <c r="G943" s="26">
        <f t="shared" ref="G943:H943" si="1511">G956+G968+G980</f>
        <v>0</v>
      </c>
      <c r="H943" s="26">
        <f t="shared" si="1511"/>
        <v>0</v>
      </c>
      <c r="I943" s="26">
        <f t="shared" si="1450"/>
        <v>0</v>
      </c>
      <c r="J943" s="26">
        <f t="shared" si="1451"/>
        <v>0</v>
      </c>
      <c r="K943" s="27" t="e">
        <f t="shared" si="1452"/>
        <v>#DIV/0!</v>
      </c>
      <c r="L943" s="26">
        <f t="shared" ref="L943:P943" si="1512">L956+L968+L980</f>
        <v>0</v>
      </c>
      <c r="M943" s="26">
        <f t="shared" si="1512"/>
        <v>0</v>
      </c>
      <c r="N943" s="26">
        <f t="shared" si="1512"/>
        <v>0</v>
      </c>
      <c r="O943" s="26">
        <f t="shared" si="1512"/>
        <v>0</v>
      </c>
      <c r="P943" s="26">
        <f t="shared" si="1512"/>
        <v>0</v>
      </c>
      <c r="Q943" s="29" t="e">
        <f t="shared" si="1500"/>
        <v>#DIV/0!</v>
      </c>
      <c r="R943" s="18"/>
    </row>
    <row r="944" spans="1:19" ht="18.75" hidden="1" x14ac:dyDescent="0.25">
      <c r="A944" s="13" t="str">
        <f t="shared" si="1449"/>
        <v>b</v>
      </c>
      <c r="B944" s="5" t="s">
        <v>2</v>
      </c>
      <c r="C944" s="7" t="s">
        <v>7</v>
      </c>
      <c r="D944" s="26">
        <f t="shared" ref="D944" si="1513">D957+D969+D981</f>
        <v>0</v>
      </c>
      <c r="E944" s="26"/>
      <c r="F944" s="26">
        <f t="shared" ref="F944" si="1514">F957+F969+F981</f>
        <v>0</v>
      </c>
      <c r="G944" s="26">
        <f t="shared" ref="G944:H944" si="1515">G957+G969+G981</f>
        <v>0</v>
      </c>
      <c r="H944" s="26">
        <f t="shared" si="1515"/>
        <v>0</v>
      </c>
      <c r="I944" s="26">
        <f t="shared" si="1450"/>
        <v>0</v>
      </c>
      <c r="J944" s="26">
        <f t="shared" si="1451"/>
        <v>0</v>
      </c>
      <c r="K944" s="27" t="e">
        <f t="shared" si="1452"/>
        <v>#DIV/0!</v>
      </c>
      <c r="L944" s="26">
        <f t="shared" ref="L944:P944" si="1516">L957+L969+L981</f>
        <v>0</v>
      </c>
      <c r="M944" s="26">
        <f t="shared" si="1516"/>
        <v>0</v>
      </c>
      <c r="N944" s="26">
        <f t="shared" si="1516"/>
        <v>0</v>
      </c>
      <c r="O944" s="26">
        <f t="shared" si="1516"/>
        <v>0</v>
      </c>
      <c r="P944" s="26">
        <f t="shared" si="1516"/>
        <v>0</v>
      </c>
      <c r="Q944" s="29" t="e">
        <f t="shared" si="1500"/>
        <v>#DIV/0!</v>
      </c>
      <c r="R944" s="18"/>
    </row>
    <row r="945" spans="1:19" ht="18.75" hidden="1" x14ac:dyDescent="0.25">
      <c r="A945" s="13" t="str">
        <f t="shared" si="1449"/>
        <v>b</v>
      </c>
      <c r="B945" s="5" t="s">
        <v>2</v>
      </c>
      <c r="C945" s="7" t="s">
        <v>8</v>
      </c>
      <c r="D945" s="26">
        <f t="shared" ref="D945" si="1517">D958+D970+D982</f>
        <v>0</v>
      </c>
      <c r="E945" s="26"/>
      <c r="F945" s="26">
        <f t="shared" ref="F945" si="1518">F958+F970+F982</f>
        <v>0</v>
      </c>
      <c r="G945" s="26">
        <f t="shared" ref="G945:H945" si="1519">G958+G970+G982</f>
        <v>0</v>
      </c>
      <c r="H945" s="26">
        <f t="shared" si="1519"/>
        <v>0</v>
      </c>
      <c r="I945" s="26">
        <f t="shared" si="1450"/>
        <v>0</v>
      </c>
      <c r="J945" s="26">
        <f t="shared" si="1451"/>
        <v>0</v>
      </c>
      <c r="K945" s="27" t="e">
        <f t="shared" si="1452"/>
        <v>#DIV/0!</v>
      </c>
      <c r="L945" s="26">
        <f t="shared" ref="L945:O945" si="1520">L958+L970+L982</f>
        <v>0</v>
      </c>
      <c r="M945" s="26">
        <f t="shared" si="1520"/>
        <v>0</v>
      </c>
      <c r="N945" s="26">
        <f t="shared" si="1520"/>
        <v>0</v>
      </c>
      <c r="O945" s="26">
        <f t="shared" si="1520"/>
        <v>0</v>
      </c>
      <c r="P945" s="26">
        <f t="shared" ref="P945" si="1521">P958+P970+P982</f>
        <v>0</v>
      </c>
      <c r="Q945" s="29" t="e">
        <f t="shared" si="1500"/>
        <v>#DIV/0!</v>
      </c>
      <c r="R945" s="18"/>
    </row>
    <row r="946" spans="1:19" ht="18.75" x14ac:dyDescent="0.25">
      <c r="A946" s="13" t="str">
        <f t="shared" si="1449"/>
        <v>a</v>
      </c>
      <c r="B946" s="5" t="s">
        <v>2</v>
      </c>
      <c r="C946" s="7" t="s">
        <v>9</v>
      </c>
      <c r="D946" s="26">
        <f t="shared" ref="D946" si="1522">D959+D971+D983</f>
        <v>0</v>
      </c>
      <c r="E946" s="26"/>
      <c r="F946" s="26">
        <f t="shared" ref="F946" si="1523">F959+F971+F983</f>
        <v>15500</v>
      </c>
      <c r="G946" s="26">
        <f t="shared" ref="G946:H946" si="1524">G959+G971+G983</f>
        <v>10038</v>
      </c>
      <c r="H946" s="26">
        <f t="shared" si="1524"/>
        <v>3462</v>
      </c>
      <c r="I946" s="26">
        <f t="shared" si="1450"/>
        <v>13500</v>
      </c>
      <c r="J946" s="56">
        <f t="shared" si="1451"/>
        <v>2000</v>
      </c>
      <c r="K946" s="57">
        <f t="shared" si="1452"/>
        <v>0.87096774193548387</v>
      </c>
      <c r="L946" s="26">
        <f t="shared" ref="L946:P946" si="1525">L959+L971+L983</f>
        <v>0</v>
      </c>
      <c r="M946" s="26">
        <f t="shared" si="1525"/>
        <v>21000</v>
      </c>
      <c r="N946" s="26">
        <f t="shared" si="1525"/>
        <v>7500</v>
      </c>
      <c r="O946" s="26">
        <f t="shared" si="1525"/>
        <v>21000</v>
      </c>
      <c r="P946" s="56">
        <f t="shared" si="1525"/>
        <v>0</v>
      </c>
      <c r="Q946" s="60">
        <f t="shared" si="1500"/>
        <v>1</v>
      </c>
      <c r="R946" s="18"/>
    </row>
    <row r="947" spans="1:19" ht="18.75" x14ac:dyDescent="0.25">
      <c r="A947" s="13" t="str">
        <f t="shared" si="1449"/>
        <v>a</v>
      </c>
      <c r="B947" s="5" t="s">
        <v>2</v>
      </c>
      <c r="C947" s="7" t="s">
        <v>10</v>
      </c>
      <c r="D947" s="26">
        <f t="shared" ref="D947" si="1526">D960+D972+D984</f>
        <v>0</v>
      </c>
      <c r="E947" s="26"/>
      <c r="F947" s="26">
        <f t="shared" ref="F947" si="1527">F960+F972+F984</f>
        <v>1459000</v>
      </c>
      <c r="G947" s="26">
        <f t="shared" ref="G947:H947" si="1528">G960+G972+G984</f>
        <v>23000</v>
      </c>
      <c r="H947" s="26">
        <f t="shared" si="1528"/>
        <v>1436000</v>
      </c>
      <c r="I947" s="26">
        <f t="shared" si="1450"/>
        <v>1459000</v>
      </c>
      <c r="J947" s="56">
        <f t="shared" si="1451"/>
        <v>0</v>
      </c>
      <c r="K947" s="57">
        <f t="shared" si="1452"/>
        <v>1</v>
      </c>
      <c r="L947" s="26">
        <f t="shared" ref="L947:N947" si="1529">L960+L972+L984</f>
        <v>2140000</v>
      </c>
      <c r="M947" s="26">
        <f t="shared" si="1529"/>
        <v>2140000</v>
      </c>
      <c r="N947" s="26">
        <f t="shared" si="1529"/>
        <v>681000</v>
      </c>
      <c r="O947" s="26">
        <f t="shared" ref="O947:P947" si="1530">O960+O972+O984</f>
        <v>2140000</v>
      </c>
      <c r="P947" s="56">
        <f t="shared" si="1530"/>
        <v>0</v>
      </c>
      <c r="Q947" s="60">
        <f t="shared" si="1500"/>
        <v>1</v>
      </c>
      <c r="R947" s="18"/>
    </row>
    <row r="948" spans="1:19" ht="18.75" x14ac:dyDescent="0.25">
      <c r="A948" s="13" t="str">
        <f t="shared" si="1449"/>
        <v>a</v>
      </c>
      <c r="B948" s="3" t="s">
        <v>2</v>
      </c>
      <c r="C948" s="4" t="s">
        <v>11</v>
      </c>
      <c r="D948" s="25">
        <f t="shared" ref="D948" si="1531">D961+D973+D985</f>
        <v>0</v>
      </c>
      <c r="E948" s="25"/>
      <c r="F948" s="25">
        <f t="shared" ref="F948" si="1532">F961+F973+F985</f>
        <v>15500</v>
      </c>
      <c r="G948" s="25">
        <f t="shared" ref="G948:H948" si="1533">G961+G973+G985</f>
        <v>15457</v>
      </c>
      <c r="H948" s="25">
        <f t="shared" si="1533"/>
        <v>0</v>
      </c>
      <c r="I948" s="26">
        <f t="shared" si="1450"/>
        <v>15457</v>
      </c>
      <c r="J948" s="56">
        <f t="shared" si="1451"/>
        <v>43</v>
      </c>
      <c r="K948" s="57">
        <f t="shared" si="1452"/>
        <v>0.99722580645161285</v>
      </c>
      <c r="L948" s="25">
        <f t="shared" ref="L948:P948" si="1534">L961+L973+L985</f>
        <v>0</v>
      </c>
      <c r="M948" s="25">
        <f t="shared" si="1534"/>
        <v>15500</v>
      </c>
      <c r="N948" s="25">
        <f t="shared" si="1534"/>
        <v>0</v>
      </c>
      <c r="O948" s="25">
        <f t="shared" si="1534"/>
        <v>15457</v>
      </c>
      <c r="P948" s="58">
        <f t="shared" si="1534"/>
        <v>43</v>
      </c>
      <c r="Q948" s="59">
        <f t="shared" si="1500"/>
        <v>0.99722580645161285</v>
      </c>
      <c r="R948" s="17"/>
    </row>
    <row r="949" spans="1:19" ht="18.75" hidden="1" x14ac:dyDescent="0.25">
      <c r="A949" s="13" t="str">
        <f t="shared" si="1449"/>
        <v>b</v>
      </c>
      <c r="B949" s="3" t="s">
        <v>2</v>
      </c>
      <c r="C949" s="4" t="s">
        <v>12</v>
      </c>
      <c r="D949" s="25">
        <f t="shared" ref="D949" si="1535">D962+D974+D986</f>
        <v>0</v>
      </c>
      <c r="E949" s="25"/>
      <c r="F949" s="25">
        <f t="shared" ref="F949" si="1536">F962+F974+F986</f>
        <v>0</v>
      </c>
      <c r="G949" s="25">
        <f t="shared" ref="G949:H949" si="1537">G962+G974+G986</f>
        <v>0</v>
      </c>
      <c r="H949" s="25">
        <f t="shared" si="1537"/>
        <v>0</v>
      </c>
      <c r="I949" s="26">
        <f t="shared" si="1450"/>
        <v>0</v>
      </c>
      <c r="J949" s="26">
        <f t="shared" si="1451"/>
        <v>0</v>
      </c>
      <c r="K949" s="27" t="e">
        <f t="shared" si="1452"/>
        <v>#DIV/0!</v>
      </c>
      <c r="L949" s="25">
        <f t="shared" ref="L949:P949" si="1538">L962+L974+L986</f>
        <v>0</v>
      </c>
      <c r="M949" s="25">
        <f t="shared" si="1538"/>
        <v>0</v>
      </c>
      <c r="N949" s="25">
        <f t="shared" si="1538"/>
        <v>0</v>
      </c>
      <c r="O949" s="25">
        <f t="shared" si="1538"/>
        <v>0</v>
      </c>
      <c r="P949" s="25">
        <f t="shared" si="1538"/>
        <v>0</v>
      </c>
      <c r="Q949" s="28" t="e">
        <f t="shared" si="1500"/>
        <v>#DIV/0!</v>
      </c>
      <c r="R949" s="17"/>
    </row>
    <row r="950" spans="1:19" ht="18.75" hidden="1" x14ac:dyDescent="0.25">
      <c r="A950" s="13" t="str">
        <f t="shared" si="1449"/>
        <v>b</v>
      </c>
      <c r="B950" s="3" t="s">
        <v>2</v>
      </c>
      <c r="C950" s="4" t="s">
        <v>13</v>
      </c>
      <c r="D950" s="25">
        <f t="shared" ref="D950" si="1539">D963+D975+D987</f>
        <v>0</v>
      </c>
      <c r="E950" s="25"/>
      <c r="F950" s="25">
        <f t="shared" ref="F950" si="1540">F963+F975+F987</f>
        <v>0</v>
      </c>
      <c r="G950" s="25">
        <f t="shared" ref="G950:H950" si="1541">G963+G975+G987</f>
        <v>0</v>
      </c>
      <c r="H950" s="25">
        <f t="shared" si="1541"/>
        <v>0</v>
      </c>
      <c r="I950" s="26">
        <f t="shared" si="1450"/>
        <v>0</v>
      </c>
      <c r="J950" s="26">
        <f t="shared" si="1451"/>
        <v>0</v>
      </c>
      <c r="K950" s="27" t="e">
        <f t="shared" si="1452"/>
        <v>#DIV/0!</v>
      </c>
      <c r="L950" s="25">
        <f t="shared" ref="L950:P950" si="1542">L963+L975+L987</f>
        <v>0</v>
      </c>
      <c r="M950" s="25">
        <f t="shared" si="1542"/>
        <v>0</v>
      </c>
      <c r="N950" s="25">
        <f t="shared" si="1542"/>
        <v>0</v>
      </c>
      <c r="O950" s="25">
        <f t="shared" si="1542"/>
        <v>0</v>
      </c>
      <c r="P950" s="25">
        <f t="shared" si="1542"/>
        <v>0</v>
      </c>
      <c r="Q950" s="28" t="e">
        <f t="shared" si="1500"/>
        <v>#DIV/0!</v>
      </c>
      <c r="R950" s="17"/>
    </row>
    <row r="951" spans="1:19" ht="0" hidden="1" customHeight="1" x14ac:dyDescent="0.25">
      <c r="A951" s="13" t="str">
        <f t="shared" si="1449"/>
        <v>b</v>
      </c>
      <c r="B951" s="19"/>
      <c r="C951" s="20"/>
      <c r="D951" s="26"/>
      <c r="E951" s="26"/>
      <c r="F951" s="26">
        <v>0</v>
      </c>
      <c r="G951" s="26"/>
      <c r="H951" s="26"/>
      <c r="I951" s="26">
        <f t="shared" si="1450"/>
        <v>0</v>
      </c>
      <c r="J951" s="26">
        <f t="shared" si="1451"/>
        <v>0</v>
      </c>
      <c r="K951" s="27" t="e">
        <f t="shared" si="1452"/>
        <v>#DIV/0!</v>
      </c>
      <c r="L951" s="30"/>
      <c r="M951" s="30"/>
      <c r="N951" s="26"/>
      <c r="O951" s="26"/>
      <c r="P951" s="26"/>
      <c r="Q951" s="29" t="e">
        <f t="shared" si="1500"/>
        <v>#DIV/0!</v>
      </c>
      <c r="R951" s="18"/>
    </row>
    <row r="952" spans="1:19" ht="36" x14ac:dyDescent="0.25">
      <c r="A952" s="13" t="str">
        <f t="shared" si="1449"/>
        <v>a</v>
      </c>
      <c r="B952" s="19" t="s">
        <v>183</v>
      </c>
      <c r="C952" s="20" t="s">
        <v>81</v>
      </c>
      <c r="D952" s="25">
        <f t="shared" ref="D952:F952" si="1543">D953+D961+D962+D963</f>
        <v>0</v>
      </c>
      <c r="E952" s="25"/>
      <c r="F952" s="25">
        <f t="shared" si="1543"/>
        <v>377800</v>
      </c>
      <c r="G952" s="25">
        <f t="shared" ref="G952:H952" si="1544">G953+G961+G962+G963</f>
        <v>222043</v>
      </c>
      <c r="H952" s="25">
        <f t="shared" si="1544"/>
        <v>155757</v>
      </c>
      <c r="I952" s="26">
        <f t="shared" si="1450"/>
        <v>377800</v>
      </c>
      <c r="J952" s="56">
        <f t="shared" si="1451"/>
        <v>0</v>
      </c>
      <c r="K952" s="57">
        <f t="shared" si="1452"/>
        <v>1</v>
      </c>
      <c r="L952" s="30">
        <f t="shared" ref="L952:M952" si="1545">L953+L961+L962+L963</f>
        <v>700000</v>
      </c>
      <c r="M952" s="30">
        <f t="shared" si="1545"/>
        <v>700000</v>
      </c>
      <c r="N952" s="25">
        <f t="shared" ref="N952" si="1546">N953+N961+N962+N963</f>
        <v>322200</v>
      </c>
      <c r="O952" s="25">
        <f t="shared" ref="O952" si="1547">O953+O961+O962+O963</f>
        <v>700000</v>
      </c>
      <c r="P952" s="58">
        <f t="shared" ref="P952" si="1548">P953+P961+P962+P963</f>
        <v>0</v>
      </c>
      <c r="Q952" s="59">
        <f t="shared" si="1500"/>
        <v>1</v>
      </c>
      <c r="R952" s="17"/>
      <c r="S952" s="12" t="s">
        <v>91</v>
      </c>
    </row>
    <row r="953" spans="1:19" ht="18.75" x14ac:dyDescent="0.25">
      <c r="A953" s="13" t="str">
        <f t="shared" si="1449"/>
        <v>a</v>
      </c>
      <c r="B953" s="3" t="s">
        <v>2</v>
      </c>
      <c r="C953" s="4" t="s">
        <v>3</v>
      </c>
      <c r="D953" s="26">
        <f t="shared" ref="D953:H953" si="1549">D954+D955+D956+D957+D958+D959+D960</f>
        <v>0</v>
      </c>
      <c r="E953" s="26"/>
      <c r="F953" s="26">
        <f t="shared" si="1549"/>
        <v>377800</v>
      </c>
      <c r="G953" s="26">
        <f t="shared" si="1549"/>
        <v>222043</v>
      </c>
      <c r="H953" s="26">
        <f t="shared" si="1549"/>
        <v>155757</v>
      </c>
      <c r="I953" s="26">
        <f t="shared" si="1450"/>
        <v>377800</v>
      </c>
      <c r="J953" s="56">
        <f t="shared" si="1451"/>
        <v>0</v>
      </c>
      <c r="K953" s="57">
        <f t="shared" si="1452"/>
        <v>1</v>
      </c>
      <c r="L953" s="25">
        <f t="shared" ref="L953:M953" si="1550">L954+L955+L956+L957+L958+L959+L960</f>
        <v>700000</v>
      </c>
      <c r="M953" s="25">
        <f t="shared" si="1550"/>
        <v>700000</v>
      </c>
      <c r="N953" s="26">
        <f t="shared" ref="N953:P953" si="1551">N954+N955+N956+N957+N958+N959+N960</f>
        <v>322200</v>
      </c>
      <c r="O953" s="26">
        <f t="shared" si="1551"/>
        <v>700000</v>
      </c>
      <c r="P953" s="56">
        <f t="shared" si="1551"/>
        <v>0</v>
      </c>
      <c r="Q953" s="60">
        <f t="shared" si="1500"/>
        <v>1</v>
      </c>
      <c r="R953" s="18"/>
      <c r="S953" s="12" t="s">
        <v>91</v>
      </c>
    </row>
    <row r="954" spans="1:19" ht="18.75" hidden="1" x14ac:dyDescent="0.25">
      <c r="A954" s="13" t="str">
        <f t="shared" si="1449"/>
        <v>b</v>
      </c>
      <c r="B954" s="5" t="s">
        <v>2</v>
      </c>
      <c r="C954" s="6" t="s">
        <v>4</v>
      </c>
      <c r="D954" s="26"/>
      <c r="E954" s="26"/>
      <c r="F954" s="26">
        <v>0</v>
      </c>
      <c r="G954" s="26"/>
      <c r="H954" s="26"/>
      <c r="I954" s="26">
        <f t="shared" si="1450"/>
        <v>0</v>
      </c>
      <c r="J954" s="26">
        <f t="shared" si="1451"/>
        <v>0</v>
      </c>
      <c r="K954" s="27" t="e">
        <f t="shared" si="1452"/>
        <v>#DIV/0!</v>
      </c>
      <c r="L954" s="31">
        <v>0</v>
      </c>
      <c r="M954" s="31">
        <v>0</v>
      </c>
      <c r="N954" s="26"/>
      <c r="O954" s="26">
        <f t="shared" ref="O954:O963" si="1552">I954+N954</f>
        <v>0</v>
      </c>
      <c r="P954" s="26">
        <f t="shared" ref="P954:P963" si="1553">M954-O954</f>
        <v>0</v>
      </c>
      <c r="Q954" s="29" t="e">
        <f t="shared" si="1500"/>
        <v>#DIV/0!</v>
      </c>
      <c r="R954" s="18"/>
      <c r="S954" s="12" t="s">
        <v>91</v>
      </c>
    </row>
    <row r="955" spans="1:19" ht="18.75" x14ac:dyDescent="0.25">
      <c r="A955" s="13" t="str">
        <f t="shared" si="1449"/>
        <v>a</v>
      </c>
      <c r="B955" s="5" t="s">
        <v>2</v>
      </c>
      <c r="C955" s="6" t="s">
        <v>5</v>
      </c>
      <c r="D955" s="26"/>
      <c r="E955" s="26"/>
      <c r="F955" s="26">
        <v>358100</v>
      </c>
      <c r="G955" s="26">
        <v>217805</v>
      </c>
      <c r="H955" s="26">
        <v>140295</v>
      </c>
      <c r="I955" s="26">
        <f t="shared" si="1450"/>
        <v>358100</v>
      </c>
      <c r="J955" s="56">
        <f t="shared" si="1451"/>
        <v>0</v>
      </c>
      <c r="K955" s="57">
        <f t="shared" si="1452"/>
        <v>1</v>
      </c>
      <c r="L955" s="31">
        <v>650000</v>
      </c>
      <c r="M955" s="31">
        <v>640000</v>
      </c>
      <c r="N955" s="26">
        <v>281900</v>
      </c>
      <c r="O955" s="26">
        <f t="shared" si="1552"/>
        <v>640000</v>
      </c>
      <c r="P955" s="56">
        <f t="shared" si="1553"/>
        <v>0</v>
      </c>
      <c r="Q955" s="60">
        <f t="shared" si="1500"/>
        <v>1</v>
      </c>
      <c r="R955" s="18"/>
      <c r="S955" s="12" t="s">
        <v>91</v>
      </c>
    </row>
    <row r="956" spans="1:19" ht="18.75" hidden="1" x14ac:dyDescent="0.25">
      <c r="A956" s="13" t="str">
        <f t="shared" si="1449"/>
        <v>b</v>
      </c>
      <c r="B956" s="5" t="s">
        <v>2</v>
      </c>
      <c r="C956" s="6" t="s">
        <v>6</v>
      </c>
      <c r="D956" s="26"/>
      <c r="E956" s="26"/>
      <c r="F956" s="26">
        <v>0</v>
      </c>
      <c r="G956" s="26"/>
      <c r="H956" s="26"/>
      <c r="I956" s="26">
        <f t="shared" si="1450"/>
        <v>0</v>
      </c>
      <c r="J956" s="26">
        <f t="shared" si="1451"/>
        <v>0</v>
      </c>
      <c r="K956" s="27" t="e">
        <f t="shared" si="1452"/>
        <v>#DIV/0!</v>
      </c>
      <c r="L956" s="31">
        <v>0</v>
      </c>
      <c r="M956" s="31">
        <v>0</v>
      </c>
      <c r="N956" s="26"/>
      <c r="O956" s="26">
        <f t="shared" si="1552"/>
        <v>0</v>
      </c>
      <c r="P956" s="26">
        <f t="shared" si="1553"/>
        <v>0</v>
      </c>
      <c r="Q956" s="29" t="e">
        <f t="shared" si="1500"/>
        <v>#DIV/0!</v>
      </c>
      <c r="R956" s="18"/>
      <c r="S956" s="12" t="s">
        <v>91</v>
      </c>
    </row>
    <row r="957" spans="1:19" ht="18.75" hidden="1" x14ac:dyDescent="0.25">
      <c r="A957" s="13" t="str">
        <f t="shared" si="1449"/>
        <v>b</v>
      </c>
      <c r="B957" s="5" t="s">
        <v>2</v>
      </c>
      <c r="C957" s="7" t="s">
        <v>7</v>
      </c>
      <c r="D957" s="26"/>
      <c r="E957" s="26"/>
      <c r="F957" s="26">
        <v>0</v>
      </c>
      <c r="G957" s="26"/>
      <c r="H957" s="26"/>
      <c r="I957" s="26">
        <f t="shared" si="1450"/>
        <v>0</v>
      </c>
      <c r="J957" s="26">
        <f t="shared" si="1451"/>
        <v>0</v>
      </c>
      <c r="K957" s="27" t="e">
        <f t="shared" si="1452"/>
        <v>#DIV/0!</v>
      </c>
      <c r="L957" s="31">
        <v>0</v>
      </c>
      <c r="M957" s="31">
        <v>0</v>
      </c>
      <c r="N957" s="26"/>
      <c r="O957" s="26">
        <f t="shared" si="1552"/>
        <v>0</v>
      </c>
      <c r="P957" s="26">
        <f t="shared" si="1553"/>
        <v>0</v>
      </c>
      <c r="Q957" s="29" t="e">
        <f t="shared" si="1500"/>
        <v>#DIV/0!</v>
      </c>
      <c r="R957" s="18"/>
      <c r="S957" s="12" t="s">
        <v>91</v>
      </c>
    </row>
    <row r="958" spans="1:19" ht="18.75" hidden="1" x14ac:dyDescent="0.25">
      <c r="A958" s="13" t="str">
        <f t="shared" si="1449"/>
        <v>b</v>
      </c>
      <c r="B958" s="5" t="s">
        <v>2</v>
      </c>
      <c r="C958" s="7" t="s">
        <v>8</v>
      </c>
      <c r="D958" s="26"/>
      <c r="E958" s="26"/>
      <c r="F958" s="26">
        <v>0</v>
      </c>
      <c r="G958" s="26"/>
      <c r="H958" s="26"/>
      <c r="I958" s="26">
        <f t="shared" si="1450"/>
        <v>0</v>
      </c>
      <c r="J958" s="26">
        <f t="shared" si="1451"/>
        <v>0</v>
      </c>
      <c r="K958" s="27" t="e">
        <f t="shared" si="1452"/>
        <v>#DIV/0!</v>
      </c>
      <c r="L958" s="31">
        <v>0</v>
      </c>
      <c r="M958" s="31">
        <v>0</v>
      </c>
      <c r="N958" s="26"/>
      <c r="O958" s="26">
        <f t="shared" si="1552"/>
        <v>0</v>
      </c>
      <c r="P958" s="26">
        <f t="shared" si="1553"/>
        <v>0</v>
      </c>
      <c r="Q958" s="29" t="e">
        <f t="shared" si="1500"/>
        <v>#DIV/0!</v>
      </c>
      <c r="R958" s="18"/>
      <c r="S958" s="12" t="s">
        <v>91</v>
      </c>
    </row>
    <row r="959" spans="1:19" ht="18.75" x14ac:dyDescent="0.25">
      <c r="A959" s="13" t="str">
        <f t="shared" si="1449"/>
        <v>a</v>
      </c>
      <c r="B959" s="5" t="s">
        <v>2</v>
      </c>
      <c r="C959" s="7" t="s">
        <v>9</v>
      </c>
      <c r="D959" s="26"/>
      <c r="E959" s="26"/>
      <c r="F959" s="26">
        <v>4500</v>
      </c>
      <c r="G959" s="26">
        <v>4038</v>
      </c>
      <c r="H959" s="26">
        <v>462</v>
      </c>
      <c r="I959" s="26">
        <f t="shared" si="1450"/>
        <v>4500</v>
      </c>
      <c r="J959" s="56">
        <f t="shared" si="1451"/>
        <v>0</v>
      </c>
      <c r="K959" s="57">
        <f t="shared" si="1452"/>
        <v>1</v>
      </c>
      <c r="L959" s="31">
        <v>0</v>
      </c>
      <c r="M959" s="31">
        <v>10000</v>
      </c>
      <c r="N959" s="26">
        <v>5500</v>
      </c>
      <c r="O959" s="26">
        <f t="shared" si="1552"/>
        <v>10000</v>
      </c>
      <c r="P959" s="56">
        <f t="shared" si="1553"/>
        <v>0</v>
      </c>
      <c r="Q959" s="60">
        <f t="shared" si="1500"/>
        <v>1</v>
      </c>
      <c r="R959" s="18"/>
      <c r="S959" s="12" t="s">
        <v>91</v>
      </c>
    </row>
    <row r="960" spans="1:19" ht="18.75" x14ac:dyDescent="0.25">
      <c r="A960" s="13" t="str">
        <f t="shared" si="1449"/>
        <v>a</v>
      </c>
      <c r="B960" s="5" t="s">
        <v>2</v>
      </c>
      <c r="C960" s="7" t="s">
        <v>10</v>
      </c>
      <c r="D960" s="26"/>
      <c r="E960" s="26"/>
      <c r="F960" s="26">
        <v>15200</v>
      </c>
      <c r="G960" s="26">
        <v>200</v>
      </c>
      <c r="H960" s="26">
        <v>15000</v>
      </c>
      <c r="I960" s="26">
        <f t="shared" si="1450"/>
        <v>15200</v>
      </c>
      <c r="J960" s="56">
        <f t="shared" si="1451"/>
        <v>0</v>
      </c>
      <c r="K960" s="57">
        <f t="shared" si="1452"/>
        <v>1</v>
      </c>
      <c r="L960" s="31">
        <v>50000</v>
      </c>
      <c r="M960" s="31">
        <v>50000</v>
      </c>
      <c r="N960" s="26">
        <v>34800</v>
      </c>
      <c r="O960" s="26">
        <f t="shared" si="1552"/>
        <v>50000</v>
      </c>
      <c r="P960" s="56">
        <f t="shared" si="1553"/>
        <v>0</v>
      </c>
      <c r="Q960" s="60">
        <f t="shared" si="1500"/>
        <v>1</v>
      </c>
      <c r="R960" s="18"/>
      <c r="S960" s="12" t="s">
        <v>91</v>
      </c>
    </row>
    <row r="961" spans="1:19" ht="18.75" hidden="1" x14ac:dyDescent="0.25">
      <c r="A961" s="13" t="str">
        <f t="shared" si="1449"/>
        <v>b</v>
      </c>
      <c r="B961" s="5" t="s">
        <v>2</v>
      </c>
      <c r="C961" s="4" t="s">
        <v>11</v>
      </c>
      <c r="D961" s="25"/>
      <c r="E961" s="25"/>
      <c r="F961" s="25">
        <v>0</v>
      </c>
      <c r="G961" s="25"/>
      <c r="H961" s="25"/>
      <c r="I961" s="26">
        <f t="shared" si="1450"/>
        <v>0</v>
      </c>
      <c r="J961" s="26">
        <f t="shared" si="1451"/>
        <v>0</v>
      </c>
      <c r="K961" s="27" t="e">
        <f t="shared" si="1452"/>
        <v>#DIV/0!</v>
      </c>
      <c r="L961" s="25">
        <v>0</v>
      </c>
      <c r="M961" s="25">
        <v>0</v>
      </c>
      <c r="N961" s="25"/>
      <c r="O961" s="25">
        <f t="shared" si="1552"/>
        <v>0</v>
      </c>
      <c r="P961" s="25">
        <f t="shared" si="1553"/>
        <v>0</v>
      </c>
      <c r="Q961" s="28" t="e">
        <f t="shared" si="1500"/>
        <v>#DIV/0!</v>
      </c>
      <c r="R961" s="17"/>
      <c r="S961" s="12" t="s">
        <v>91</v>
      </c>
    </row>
    <row r="962" spans="1:19" ht="18.75" hidden="1" x14ac:dyDescent="0.25">
      <c r="A962" s="13" t="str">
        <f t="shared" si="1449"/>
        <v>b</v>
      </c>
      <c r="B962" s="5" t="s">
        <v>2</v>
      </c>
      <c r="C962" s="4" t="s">
        <v>12</v>
      </c>
      <c r="D962" s="25"/>
      <c r="E962" s="25"/>
      <c r="F962" s="25">
        <v>0</v>
      </c>
      <c r="G962" s="25"/>
      <c r="H962" s="25"/>
      <c r="I962" s="26">
        <f t="shared" si="1450"/>
        <v>0</v>
      </c>
      <c r="J962" s="26">
        <f t="shared" si="1451"/>
        <v>0</v>
      </c>
      <c r="K962" s="27" t="e">
        <f t="shared" si="1452"/>
        <v>#DIV/0!</v>
      </c>
      <c r="L962" s="25">
        <v>0</v>
      </c>
      <c r="M962" s="25">
        <v>0</v>
      </c>
      <c r="N962" s="25"/>
      <c r="O962" s="25">
        <f t="shared" si="1552"/>
        <v>0</v>
      </c>
      <c r="P962" s="25">
        <f t="shared" si="1553"/>
        <v>0</v>
      </c>
      <c r="Q962" s="28" t="e">
        <f t="shared" si="1500"/>
        <v>#DIV/0!</v>
      </c>
      <c r="R962" s="17"/>
      <c r="S962" s="12" t="s">
        <v>91</v>
      </c>
    </row>
    <row r="963" spans="1:19" ht="18.75" hidden="1" x14ac:dyDescent="0.25">
      <c r="A963" s="13" t="str">
        <f t="shared" si="1449"/>
        <v>b</v>
      </c>
      <c r="B963" s="5" t="s">
        <v>2</v>
      </c>
      <c r="C963" s="4" t="s">
        <v>13</v>
      </c>
      <c r="D963" s="26"/>
      <c r="E963" s="26"/>
      <c r="F963" s="26">
        <v>0</v>
      </c>
      <c r="G963" s="26"/>
      <c r="H963" s="26"/>
      <c r="I963" s="26">
        <f t="shared" si="1450"/>
        <v>0</v>
      </c>
      <c r="J963" s="26">
        <f t="shared" si="1451"/>
        <v>0</v>
      </c>
      <c r="K963" s="27" t="e">
        <f t="shared" si="1452"/>
        <v>#DIV/0!</v>
      </c>
      <c r="L963" s="25">
        <v>0</v>
      </c>
      <c r="M963" s="25">
        <v>0</v>
      </c>
      <c r="N963" s="26"/>
      <c r="O963" s="26">
        <f t="shared" si="1552"/>
        <v>0</v>
      </c>
      <c r="P963" s="26">
        <f t="shared" si="1553"/>
        <v>0</v>
      </c>
      <c r="Q963" s="29" t="e">
        <f t="shared" si="1500"/>
        <v>#DIV/0!</v>
      </c>
      <c r="R963" s="18"/>
      <c r="S963" s="12" t="s">
        <v>91</v>
      </c>
    </row>
    <row r="964" spans="1:19" ht="18.75" x14ac:dyDescent="0.25">
      <c r="A964" s="13" t="str">
        <f t="shared" ref="A964:A1027" si="1554">IF((F964+G964+D964+I964+L964+M964+N964+O964)&gt;0,"a","b")</f>
        <v>a</v>
      </c>
      <c r="B964" s="19" t="s">
        <v>184</v>
      </c>
      <c r="C964" s="20" t="s">
        <v>82</v>
      </c>
      <c r="D964" s="41">
        <f t="shared" ref="D964:F964" si="1555">D965+D973+D974+D975</f>
        <v>0</v>
      </c>
      <c r="E964" s="41"/>
      <c r="F964" s="41">
        <f t="shared" si="1555"/>
        <v>1125000</v>
      </c>
      <c r="G964" s="41">
        <f t="shared" ref="G964" si="1556">G965+G973+G974+G975</f>
        <v>449770</v>
      </c>
      <c r="H964" s="41">
        <f t="shared" ref="H964" si="1557">H965+H973+H974+H975</f>
        <v>177500</v>
      </c>
      <c r="I964" s="37">
        <f t="shared" ref="I964:I1027" si="1558">G964+H964</f>
        <v>627270</v>
      </c>
      <c r="J964" s="44">
        <f t="shared" ref="J964:J1027" si="1559">F964-I964</f>
        <v>497730</v>
      </c>
      <c r="K964" s="45">
        <f t="shared" ref="K964:K1027" si="1560">I964/F964</f>
        <v>0.55757333333333337</v>
      </c>
      <c r="L964" s="40">
        <f t="shared" ref="L964:M964" si="1561">L965+L973+L974+L975</f>
        <v>1500000</v>
      </c>
      <c r="M964" s="40">
        <f t="shared" si="1561"/>
        <v>1500000</v>
      </c>
      <c r="N964" s="41">
        <f t="shared" ref="N964" si="1562">N965+N973+N974+N975</f>
        <v>309000</v>
      </c>
      <c r="O964" s="41">
        <f t="shared" ref="O964" si="1563">O965+O973+O974+O975</f>
        <v>936270</v>
      </c>
      <c r="P964" s="47">
        <f t="shared" ref="P964" si="1564">P965+P973+P974+P975</f>
        <v>563730</v>
      </c>
      <c r="Q964" s="48">
        <f t="shared" si="1500"/>
        <v>0.62417999999999996</v>
      </c>
      <c r="R964" s="17"/>
      <c r="S964" s="12" t="s">
        <v>92</v>
      </c>
    </row>
    <row r="965" spans="1:19" ht="18.75" x14ac:dyDescent="0.25">
      <c r="A965" s="13" t="str">
        <f t="shared" si="1554"/>
        <v>a</v>
      </c>
      <c r="B965" s="3" t="s">
        <v>2</v>
      </c>
      <c r="C965" s="4" t="s">
        <v>3</v>
      </c>
      <c r="D965" s="37">
        <f t="shared" ref="D965:G965" si="1565">D966+D967+D968+D969+D970+D971+D972</f>
        <v>0</v>
      </c>
      <c r="E965" s="37"/>
      <c r="F965" s="37">
        <f t="shared" si="1565"/>
        <v>1109500</v>
      </c>
      <c r="G965" s="37">
        <f t="shared" si="1565"/>
        <v>434313</v>
      </c>
      <c r="H965" s="37">
        <f t="shared" ref="H965" si="1566">H966+H967+H968+H969+H970+H971+H972</f>
        <v>177500</v>
      </c>
      <c r="I965" s="37">
        <f t="shared" si="1558"/>
        <v>611813</v>
      </c>
      <c r="J965" s="44">
        <f t="shared" si="1559"/>
        <v>497687</v>
      </c>
      <c r="K965" s="45">
        <f t="shared" si="1560"/>
        <v>0.5514312753492564</v>
      </c>
      <c r="L965" s="41">
        <f t="shared" ref="L965:M965" si="1567">L966+L967+L968+L969+L970+L971+L972</f>
        <v>1500000</v>
      </c>
      <c r="M965" s="41">
        <f t="shared" si="1567"/>
        <v>1484500</v>
      </c>
      <c r="N965" s="37">
        <f t="shared" ref="N965:P965" si="1568">N966+N967+N968+N969+N970+N971+N972</f>
        <v>309000</v>
      </c>
      <c r="O965" s="37">
        <f t="shared" si="1568"/>
        <v>920813</v>
      </c>
      <c r="P965" s="44">
        <f t="shared" si="1568"/>
        <v>563687</v>
      </c>
      <c r="Q965" s="46">
        <f t="shared" si="1500"/>
        <v>0.62028494442573257</v>
      </c>
      <c r="R965" s="18"/>
      <c r="S965" s="12" t="s">
        <v>92</v>
      </c>
    </row>
    <row r="966" spans="1:19" ht="18.75" hidden="1" x14ac:dyDescent="0.25">
      <c r="A966" s="13" t="str">
        <f t="shared" si="1554"/>
        <v>b</v>
      </c>
      <c r="B966" s="5" t="s">
        <v>2</v>
      </c>
      <c r="C966" s="6" t="s">
        <v>4</v>
      </c>
      <c r="D966" s="26"/>
      <c r="E966" s="26"/>
      <c r="F966" s="26">
        <v>0</v>
      </c>
      <c r="G966" s="26"/>
      <c r="H966" s="26"/>
      <c r="I966" s="26">
        <f t="shared" si="1558"/>
        <v>0</v>
      </c>
      <c r="J966" s="26">
        <f t="shared" si="1559"/>
        <v>0</v>
      </c>
      <c r="K966" s="27" t="e">
        <f t="shared" si="1560"/>
        <v>#DIV/0!</v>
      </c>
      <c r="L966" s="31">
        <v>0</v>
      </c>
      <c r="M966" s="31">
        <v>0</v>
      </c>
      <c r="N966" s="26"/>
      <c r="O966" s="26">
        <f t="shared" ref="O966:O975" si="1569">I966+N966</f>
        <v>0</v>
      </c>
      <c r="P966" s="26">
        <f t="shared" ref="P966:P975" si="1570">M966-O966</f>
        <v>0</v>
      </c>
      <c r="Q966" s="29" t="e">
        <f t="shared" si="1500"/>
        <v>#DIV/0!</v>
      </c>
      <c r="R966" s="18"/>
      <c r="S966" s="12" t="s">
        <v>92</v>
      </c>
    </row>
    <row r="967" spans="1:19" ht="47.25" x14ac:dyDescent="0.25">
      <c r="A967" s="13" t="str">
        <f t="shared" si="1554"/>
        <v>a</v>
      </c>
      <c r="B967" s="5" t="s">
        <v>2</v>
      </c>
      <c r="C967" s="6" t="s">
        <v>5</v>
      </c>
      <c r="D967" s="37"/>
      <c r="E967" s="37"/>
      <c r="F967" s="37">
        <v>1098500</v>
      </c>
      <c r="G967" s="37">
        <v>428313</v>
      </c>
      <c r="H967" s="37">
        <v>174500</v>
      </c>
      <c r="I967" s="37">
        <f t="shared" si="1558"/>
        <v>602813</v>
      </c>
      <c r="J967" s="44">
        <f t="shared" si="1559"/>
        <v>495687</v>
      </c>
      <c r="K967" s="45">
        <f t="shared" si="1560"/>
        <v>0.54876012744651803</v>
      </c>
      <c r="L967" s="42">
        <v>1500000</v>
      </c>
      <c r="M967" s="42">
        <v>1473500</v>
      </c>
      <c r="N967" s="37">
        <f>175000+126000+6000</f>
        <v>307000</v>
      </c>
      <c r="O967" s="37">
        <f t="shared" si="1569"/>
        <v>909813</v>
      </c>
      <c r="P967" s="44">
        <f t="shared" si="1570"/>
        <v>563687</v>
      </c>
      <c r="Q967" s="46">
        <f t="shared" si="1500"/>
        <v>0.61745028842891081</v>
      </c>
      <c r="R967" s="43" t="s">
        <v>211</v>
      </c>
      <c r="S967" s="12" t="s">
        <v>92</v>
      </c>
    </row>
    <row r="968" spans="1:19" ht="18.75" hidden="1" x14ac:dyDescent="0.25">
      <c r="A968" s="13" t="str">
        <f t="shared" si="1554"/>
        <v>b</v>
      </c>
      <c r="B968" s="5" t="s">
        <v>2</v>
      </c>
      <c r="C968" s="6" t="s">
        <v>6</v>
      </c>
      <c r="D968" s="26"/>
      <c r="E968" s="26"/>
      <c r="F968" s="26">
        <v>0</v>
      </c>
      <c r="G968" s="26"/>
      <c r="H968" s="26"/>
      <c r="I968" s="26">
        <f t="shared" si="1558"/>
        <v>0</v>
      </c>
      <c r="J968" s="26">
        <f t="shared" si="1559"/>
        <v>0</v>
      </c>
      <c r="K968" s="27" t="e">
        <f t="shared" si="1560"/>
        <v>#DIV/0!</v>
      </c>
      <c r="L968" s="31">
        <v>0</v>
      </c>
      <c r="M968" s="31">
        <v>0</v>
      </c>
      <c r="N968" s="26"/>
      <c r="O968" s="26">
        <f t="shared" si="1569"/>
        <v>0</v>
      </c>
      <c r="P968" s="26">
        <f t="shared" si="1570"/>
        <v>0</v>
      </c>
      <c r="Q968" s="29" t="e">
        <f t="shared" si="1500"/>
        <v>#DIV/0!</v>
      </c>
      <c r="R968" s="18"/>
      <c r="S968" s="12" t="s">
        <v>92</v>
      </c>
    </row>
    <row r="969" spans="1:19" ht="18.75" hidden="1" x14ac:dyDescent="0.25">
      <c r="A969" s="13" t="str">
        <f t="shared" si="1554"/>
        <v>b</v>
      </c>
      <c r="B969" s="5" t="s">
        <v>2</v>
      </c>
      <c r="C969" s="7" t="s">
        <v>7</v>
      </c>
      <c r="D969" s="26"/>
      <c r="E969" s="26"/>
      <c r="F969" s="26">
        <v>0</v>
      </c>
      <c r="G969" s="26"/>
      <c r="H969" s="26"/>
      <c r="I969" s="26">
        <f t="shared" si="1558"/>
        <v>0</v>
      </c>
      <c r="J969" s="26">
        <f t="shared" si="1559"/>
        <v>0</v>
      </c>
      <c r="K969" s="27" t="e">
        <f t="shared" si="1560"/>
        <v>#DIV/0!</v>
      </c>
      <c r="L969" s="31">
        <v>0</v>
      </c>
      <c r="M969" s="31">
        <v>0</v>
      </c>
      <c r="N969" s="26"/>
      <c r="O969" s="26">
        <f t="shared" si="1569"/>
        <v>0</v>
      </c>
      <c r="P969" s="26">
        <f t="shared" si="1570"/>
        <v>0</v>
      </c>
      <c r="Q969" s="29" t="e">
        <f t="shared" si="1500"/>
        <v>#DIV/0!</v>
      </c>
      <c r="R969" s="18"/>
      <c r="S969" s="12" t="s">
        <v>92</v>
      </c>
    </row>
    <row r="970" spans="1:19" ht="18.75" hidden="1" x14ac:dyDescent="0.25">
      <c r="A970" s="13" t="str">
        <f t="shared" si="1554"/>
        <v>b</v>
      </c>
      <c r="B970" s="5" t="s">
        <v>2</v>
      </c>
      <c r="C970" s="7" t="s">
        <v>8</v>
      </c>
      <c r="D970" s="26"/>
      <c r="E970" s="26"/>
      <c r="F970" s="26">
        <v>0</v>
      </c>
      <c r="G970" s="26"/>
      <c r="H970" s="26"/>
      <c r="I970" s="26">
        <f t="shared" si="1558"/>
        <v>0</v>
      </c>
      <c r="J970" s="26">
        <f t="shared" si="1559"/>
        <v>0</v>
      </c>
      <c r="K970" s="27" t="e">
        <f t="shared" si="1560"/>
        <v>#DIV/0!</v>
      </c>
      <c r="L970" s="31">
        <v>0</v>
      </c>
      <c r="M970" s="31">
        <v>0</v>
      </c>
      <c r="N970" s="26"/>
      <c r="O970" s="26">
        <f t="shared" si="1569"/>
        <v>0</v>
      </c>
      <c r="P970" s="26">
        <f t="shared" si="1570"/>
        <v>0</v>
      </c>
      <c r="Q970" s="29" t="e">
        <f t="shared" si="1500"/>
        <v>#DIV/0!</v>
      </c>
      <c r="R970" s="18"/>
      <c r="S970" s="12" t="s">
        <v>92</v>
      </c>
    </row>
    <row r="971" spans="1:19" ht="18.75" x14ac:dyDescent="0.25">
      <c r="A971" s="13" t="str">
        <f t="shared" si="1554"/>
        <v>a</v>
      </c>
      <c r="B971" s="5" t="s">
        <v>2</v>
      </c>
      <c r="C971" s="7" t="s">
        <v>9</v>
      </c>
      <c r="D971" s="37"/>
      <c r="E971" s="37"/>
      <c r="F971" s="37">
        <v>11000</v>
      </c>
      <c r="G971" s="37">
        <v>6000</v>
      </c>
      <c r="H971" s="37">
        <v>3000</v>
      </c>
      <c r="I971" s="37">
        <f t="shared" si="1558"/>
        <v>9000</v>
      </c>
      <c r="J971" s="44">
        <f t="shared" si="1559"/>
        <v>2000</v>
      </c>
      <c r="K971" s="45">
        <f t="shared" si="1560"/>
        <v>0.81818181818181823</v>
      </c>
      <c r="L971" s="42"/>
      <c r="M971" s="42">
        <v>11000</v>
      </c>
      <c r="N971" s="37">
        <v>2000</v>
      </c>
      <c r="O971" s="37">
        <f t="shared" si="1569"/>
        <v>11000</v>
      </c>
      <c r="P971" s="44">
        <f t="shared" si="1570"/>
        <v>0</v>
      </c>
      <c r="Q971" s="46">
        <f t="shared" si="1500"/>
        <v>1</v>
      </c>
      <c r="R971" s="18"/>
      <c r="S971" s="12" t="s">
        <v>92</v>
      </c>
    </row>
    <row r="972" spans="1:19" ht="18.75" hidden="1" x14ac:dyDescent="0.25">
      <c r="A972" s="13" t="str">
        <f t="shared" si="1554"/>
        <v>b</v>
      </c>
      <c r="B972" s="5" t="s">
        <v>2</v>
      </c>
      <c r="C972" s="7" t="s">
        <v>10</v>
      </c>
      <c r="D972" s="26"/>
      <c r="E972" s="26"/>
      <c r="F972" s="26"/>
      <c r="G972" s="26"/>
      <c r="H972" s="26"/>
      <c r="I972" s="26">
        <f t="shared" si="1558"/>
        <v>0</v>
      </c>
      <c r="J972" s="26">
        <f t="shared" si="1559"/>
        <v>0</v>
      </c>
      <c r="K972" s="27" t="e">
        <f t="shared" si="1560"/>
        <v>#DIV/0!</v>
      </c>
      <c r="L972" s="31"/>
      <c r="M972" s="31"/>
      <c r="N972" s="26"/>
      <c r="O972" s="26">
        <f t="shared" si="1569"/>
        <v>0</v>
      </c>
      <c r="P972" s="26">
        <f t="shared" si="1570"/>
        <v>0</v>
      </c>
      <c r="Q972" s="29" t="e">
        <f t="shared" si="1500"/>
        <v>#DIV/0!</v>
      </c>
      <c r="R972" s="18"/>
      <c r="S972" s="12" t="s">
        <v>92</v>
      </c>
    </row>
    <row r="973" spans="1:19" ht="18.75" x14ac:dyDescent="0.25">
      <c r="A973" s="13" t="str">
        <f t="shared" si="1554"/>
        <v>a</v>
      </c>
      <c r="B973" s="5" t="s">
        <v>2</v>
      </c>
      <c r="C973" s="4" t="s">
        <v>11</v>
      </c>
      <c r="D973" s="41"/>
      <c r="E973" s="41"/>
      <c r="F973" s="41">
        <v>15500</v>
      </c>
      <c r="G973" s="41">
        <v>15457</v>
      </c>
      <c r="H973" s="41"/>
      <c r="I973" s="37">
        <f t="shared" si="1558"/>
        <v>15457</v>
      </c>
      <c r="J973" s="44">
        <f t="shared" si="1559"/>
        <v>43</v>
      </c>
      <c r="K973" s="45">
        <f t="shared" si="1560"/>
        <v>0.99722580645161285</v>
      </c>
      <c r="L973" s="41">
        <v>0</v>
      </c>
      <c r="M973" s="41">
        <v>15500</v>
      </c>
      <c r="N973" s="41"/>
      <c r="O973" s="41">
        <f t="shared" si="1569"/>
        <v>15457</v>
      </c>
      <c r="P973" s="47">
        <f t="shared" si="1570"/>
        <v>43</v>
      </c>
      <c r="Q973" s="48">
        <f t="shared" si="1500"/>
        <v>0.99722580645161285</v>
      </c>
      <c r="R973" s="17"/>
      <c r="S973" s="12" t="s">
        <v>92</v>
      </c>
    </row>
    <row r="974" spans="1:19" ht="18.75" hidden="1" x14ac:dyDescent="0.25">
      <c r="A974" s="13" t="str">
        <f t="shared" si="1554"/>
        <v>b</v>
      </c>
      <c r="B974" s="5" t="s">
        <v>2</v>
      </c>
      <c r="C974" s="4" t="s">
        <v>12</v>
      </c>
      <c r="D974" s="25"/>
      <c r="E974" s="25"/>
      <c r="F974" s="25">
        <v>0</v>
      </c>
      <c r="G974" s="25"/>
      <c r="H974" s="25"/>
      <c r="I974" s="26">
        <f t="shared" si="1558"/>
        <v>0</v>
      </c>
      <c r="J974" s="26">
        <f t="shared" si="1559"/>
        <v>0</v>
      </c>
      <c r="K974" s="27" t="e">
        <f t="shared" si="1560"/>
        <v>#DIV/0!</v>
      </c>
      <c r="L974" s="25">
        <v>0</v>
      </c>
      <c r="M974" s="25">
        <v>0</v>
      </c>
      <c r="N974" s="25"/>
      <c r="O974" s="25">
        <f t="shared" si="1569"/>
        <v>0</v>
      </c>
      <c r="P974" s="25">
        <f t="shared" si="1570"/>
        <v>0</v>
      </c>
      <c r="Q974" s="28" t="e">
        <f t="shared" si="1500"/>
        <v>#DIV/0!</v>
      </c>
      <c r="R974" s="17"/>
      <c r="S974" s="12" t="s">
        <v>92</v>
      </c>
    </row>
    <row r="975" spans="1:19" ht="18.75" hidden="1" x14ac:dyDescent="0.25">
      <c r="A975" s="13" t="str">
        <f t="shared" si="1554"/>
        <v>b</v>
      </c>
      <c r="B975" s="5" t="s">
        <v>2</v>
      </c>
      <c r="C975" s="4" t="s">
        <v>13</v>
      </c>
      <c r="D975" s="26"/>
      <c r="E975" s="26"/>
      <c r="F975" s="26">
        <v>0</v>
      </c>
      <c r="G975" s="26"/>
      <c r="H975" s="26"/>
      <c r="I975" s="26">
        <f t="shared" si="1558"/>
        <v>0</v>
      </c>
      <c r="J975" s="26">
        <f t="shared" si="1559"/>
        <v>0</v>
      </c>
      <c r="K975" s="27" t="e">
        <f t="shared" si="1560"/>
        <v>#DIV/0!</v>
      </c>
      <c r="L975" s="25">
        <v>0</v>
      </c>
      <c r="M975" s="25">
        <v>0</v>
      </c>
      <c r="N975" s="26"/>
      <c r="O975" s="26">
        <f t="shared" si="1569"/>
        <v>0</v>
      </c>
      <c r="P975" s="26">
        <f t="shared" si="1570"/>
        <v>0</v>
      </c>
      <c r="Q975" s="29" t="e">
        <f t="shared" si="1500"/>
        <v>#DIV/0!</v>
      </c>
      <c r="R975" s="18"/>
      <c r="S975" s="12" t="s">
        <v>92</v>
      </c>
    </row>
    <row r="976" spans="1:19" ht="54" x14ac:dyDescent="0.25">
      <c r="A976" s="13" t="str">
        <f t="shared" si="1554"/>
        <v>a</v>
      </c>
      <c r="B976" s="19" t="s">
        <v>185</v>
      </c>
      <c r="C976" s="20" t="s">
        <v>83</v>
      </c>
      <c r="D976" s="25">
        <f t="shared" ref="D976:G976" si="1571">D977+D985+D986+D987</f>
        <v>0</v>
      </c>
      <c r="E976" s="25"/>
      <c r="F976" s="25">
        <f t="shared" ref="F976" si="1572">F977+F985+F986+F987</f>
        <v>1443800</v>
      </c>
      <c r="G976" s="25">
        <f t="shared" si="1571"/>
        <v>22800</v>
      </c>
      <c r="H976" s="25">
        <f t="shared" ref="H976" si="1573">H977+H985+H986+H987</f>
        <v>1421000</v>
      </c>
      <c r="I976" s="26">
        <f t="shared" si="1558"/>
        <v>1443800</v>
      </c>
      <c r="J976" s="56">
        <f t="shared" si="1559"/>
        <v>0</v>
      </c>
      <c r="K976" s="57">
        <f t="shared" si="1560"/>
        <v>1</v>
      </c>
      <c r="L976" s="30">
        <f t="shared" ref="L976:M976" si="1574">L977+L985+L986+L987</f>
        <v>2090000</v>
      </c>
      <c r="M976" s="30">
        <f t="shared" si="1574"/>
        <v>2090000</v>
      </c>
      <c r="N976" s="25">
        <f t="shared" ref="N976" si="1575">N977+N985+N986+N987</f>
        <v>646200</v>
      </c>
      <c r="O976" s="25">
        <f t="shared" ref="O976" si="1576">O977+O985+O986+O987</f>
        <v>2090000</v>
      </c>
      <c r="P976" s="58">
        <f t="shared" ref="P976" si="1577">P977+P985+P986+P987</f>
        <v>0</v>
      </c>
      <c r="Q976" s="59">
        <f t="shared" si="1500"/>
        <v>1</v>
      </c>
      <c r="R976" s="17"/>
      <c r="S976" s="12" t="s">
        <v>91</v>
      </c>
    </row>
    <row r="977" spans="1:19" ht="18.75" x14ac:dyDescent="0.25">
      <c r="A977" s="13" t="str">
        <f t="shared" si="1554"/>
        <v>a</v>
      </c>
      <c r="B977" s="3" t="s">
        <v>2</v>
      </c>
      <c r="C977" s="4" t="s">
        <v>3</v>
      </c>
      <c r="D977" s="26">
        <f t="shared" ref="D977:G977" si="1578">D978+D979+D980+D981+D982+D983+D984</f>
        <v>0</v>
      </c>
      <c r="E977" s="26"/>
      <c r="F977" s="26">
        <f t="shared" si="1578"/>
        <v>1443800</v>
      </c>
      <c r="G977" s="26">
        <f t="shared" si="1578"/>
        <v>22800</v>
      </c>
      <c r="H977" s="26">
        <f t="shared" ref="H977" si="1579">H978+H979+H980+H981+H982+H983+H984</f>
        <v>1421000</v>
      </c>
      <c r="I977" s="26">
        <f t="shared" si="1558"/>
        <v>1443800</v>
      </c>
      <c r="J977" s="56">
        <f t="shared" si="1559"/>
        <v>0</v>
      </c>
      <c r="K977" s="57">
        <f t="shared" si="1560"/>
        <v>1</v>
      </c>
      <c r="L977" s="25">
        <f t="shared" ref="L977:M977" si="1580">L978+L979+L980+L981+L982+L983+L984</f>
        <v>2090000</v>
      </c>
      <c r="M977" s="25">
        <f t="shared" si="1580"/>
        <v>2090000</v>
      </c>
      <c r="N977" s="26">
        <f t="shared" ref="N977:P977" si="1581">N978+N979+N980+N981+N982+N983+N984</f>
        <v>646200</v>
      </c>
      <c r="O977" s="26">
        <f t="shared" si="1581"/>
        <v>2090000</v>
      </c>
      <c r="P977" s="56">
        <f t="shared" si="1581"/>
        <v>0</v>
      </c>
      <c r="Q977" s="60">
        <f t="shared" si="1500"/>
        <v>1</v>
      </c>
      <c r="R977" s="18"/>
      <c r="S977" s="12" t="s">
        <v>91</v>
      </c>
    </row>
    <row r="978" spans="1:19" ht="18.75" hidden="1" x14ac:dyDescent="0.25">
      <c r="A978" s="13" t="str">
        <f t="shared" si="1554"/>
        <v>b</v>
      </c>
      <c r="B978" s="5" t="s">
        <v>2</v>
      </c>
      <c r="C978" s="6" t="s">
        <v>4</v>
      </c>
      <c r="D978" s="26"/>
      <c r="E978" s="26"/>
      <c r="F978" s="26">
        <v>0</v>
      </c>
      <c r="G978" s="26"/>
      <c r="H978" s="26"/>
      <c r="I978" s="26">
        <f t="shared" si="1558"/>
        <v>0</v>
      </c>
      <c r="J978" s="26">
        <f t="shared" si="1559"/>
        <v>0</v>
      </c>
      <c r="K978" s="27" t="e">
        <f t="shared" si="1560"/>
        <v>#DIV/0!</v>
      </c>
      <c r="L978" s="31">
        <v>0</v>
      </c>
      <c r="M978" s="31">
        <v>0</v>
      </c>
      <c r="N978" s="26"/>
      <c r="O978" s="26">
        <f t="shared" ref="O978:O987" si="1582">I978+N978</f>
        <v>0</v>
      </c>
      <c r="P978" s="26">
        <f t="shared" ref="P978:P987" si="1583">M978-O978</f>
        <v>0</v>
      </c>
      <c r="Q978" s="29" t="e">
        <f t="shared" si="1500"/>
        <v>#DIV/0!</v>
      </c>
      <c r="R978" s="18"/>
      <c r="S978" s="12" t="s">
        <v>91</v>
      </c>
    </row>
    <row r="979" spans="1:19" ht="18.75" hidden="1" x14ac:dyDescent="0.25">
      <c r="A979" s="13" t="str">
        <f t="shared" si="1554"/>
        <v>b</v>
      </c>
      <c r="B979" s="5" t="s">
        <v>2</v>
      </c>
      <c r="C979" s="6" t="s">
        <v>5</v>
      </c>
      <c r="D979" s="26"/>
      <c r="E979" s="26"/>
      <c r="F979" s="26"/>
      <c r="G979" s="26"/>
      <c r="H979" s="26"/>
      <c r="I979" s="26">
        <f t="shared" si="1558"/>
        <v>0</v>
      </c>
      <c r="J979" s="26">
        <f t="shared" si="1559"/>
        <v>0</v>
      </c>
      <c r="K979" s="27" t="e">
        <f t="shared" si="1560"/>
        <v>#DIV/0!</v>
      </c>
      <c r="L979" s="31"/>
      <c r="M979" s="31"/>
      <c r="N979" s="26"/>
      <c r="O979" s="26">
        <f t="shared" si="1582"/>
        <v>0</v>
      </c>
      <c r="P979" s="26">
        <f t="shared" si="1583"/>
        <v>0</v>
      </c>
      <c r="Q979" s="29" t="e">
        <f t="shared" si="1500"/>
        <v>#DIV/0!</v>
      </c>
      <c r="R979" s="18"/>
      <c r="S979" s="12" t="s">
        <v>91</v>
      </c>
    </row>
    <row r="980" spans="1:19" ht="18.75" hidden="1" x14ac:dyDescent="0.25">
      <c r="A980" s="13" t="str">
        <f t="shared" si="1554"/>
        <v>b</v>
      </c>
      <c r="B980" s="5" t="s">
        <v>2</v>
      </c>
      <c r="C980" s="6" t="s">
        <v>6</v>
      </c>
      <c r="D980" s="26"/>
      <c r="E980" s="26"/>
      <c r="F980" s="26">
        <v>0</v>
      </c>
      <c r="G980" s="26"/>
      <c r="H980" s="26"/>
      <c r="I980" s="26">
        <f t="shared" si="1558"/>
        <v>0</v>
      </c>
      <c r="J980" s="26">
        <f t="shared" si="1559"/>
        <v>0</v>
      </c>
      <c r="K980" s="27" t="e">
        <f t="shared" si="1560"/>
        <v>#DIV/0!</v>
      </c>
      <c r="L980" s="31">
        <v>0</v>
      </c>
      <c r="M980" s="31">
        <v>0</v>
      </c>
      <c r="N980" s="26"/>
      <c r="O980" s="26">
        <f t="shared" si="1582"/>
        <v>0</v>
      </c>
      <c r="P980" s="26">
        <f t="shared" si="1583"/>
        <v>0</v>
      </c>
      <c r="Q980" s="29" t="e">
        <f t="shared" si="1500"/>
        <v>#DIV/0!</v>
      </c>
      <c r="R980" s="18"/>
      <c r="S980" s="12" t="s">
        <v>91</v>
      </c>
    </row>
    <row r="981" spans="1:19" ht="18.75" hidden="1" x14ac:dyDescent="0.25">
      <c r="A981" s="13" t="str">
        <f t="shared" si="1554"/>
        <v>b</v>
      </c>
      <c r="B981" s="5" t="s">
        <v>2</v>
      </c>
      <c r="C981" s="7" t="s">
        <v>7</v>
      </c>
      <c r="D981" s="26"/>
      <c r="E981" s="26"/>
      <c r="F981" s="26">
        <v>0</v>
      </c>
      <c r="G981" s="26"/>
      <c r="H981" s="26"/>
      <c r="I981" s="26">
        <f t="shared" si="1558"/>
        <v>0</v>
      </c>
      <c r="J981" s="26">
        <f t="shared" si="1559"/>
        <v>0</v>
      </c>
      <c r="K981" s="27" t="e">
        <f t="shared" si="1560"/>
        <v>#DIV/0!</v>
      </c>
      <c r="L981" s="31">
        <v>0</v>
      </c>
      <c r="M981" s="31">
        <v>0</v>
      </c>
      <c r="N981" s="26"/>
      <c r="O981" s="26">
        <f t="shared" si="1582"/>
        <v>0</v>
      </c>
      <c r="P981" s="26">
        <f t="shared" si="1583"/>
        <v>0</v>
      </c>
      <c r="Q981" s="29" t="e">
        <f t="shared" si="1500"/>
        <v>#DIV/0!</v>
      </c>
      <c r="R981" s="18"/>
      <c r="S981" s="12" t="s">
        <v>91</v>
      </c>
    </row>
    <row r="982" spans="1:19" ht="18.75" hidden="1" x14ac:dyDescent="0.25">
      <c r="A982" s="13" t="str">
        <f t="shared" si="1554"/>
        <v>b</v>
      </c>
      <c r="B982" s="5" t="s">
        <v>2</v>
      </c>
      <c r="C982" s="7" t="s">
        <v>8</v>
      </c>
      <c r="D982" s="26"/>
      <c r="E982" s="26"/>
      <c r="F982" s="26">
        <v>0</v>
      </c>
      <c r="G982" s="26"/>
      <c r="H982" s="26"/>
      <c r="I982" s="26">
        <f t="shared" si="1558"/>
        <v>0</v>
      </c>
      <c r="J982" s="26">
        <f t="shared" si="1559"/>
        <v>0</v>
      </c>
      <c r="K982" s="27" t="e">
        <f t="shared" si="1560"/>
        <v>#DIV/0!</v>
      </c>
      <c r="L982" s="31">
        <v>0</v>
      </c>
      <c r="M982" s="31">
        <v>0</v>
      </c>
      <c r="N982" s="26"/>
      <c r="O982" s="26">
        <f t="shared" si="1582"/>
        <v>0</v>
      </c>
      <c r="P982" s="26">
        <f t="shared" si="1583"/>
        <v>0</v>
      </c>
      <c r="Q982" s="29" t="e">
        <f t="shared" si="1500"/>
        <v>#DIV/0!</v>
      </c>
      <c r="R982" s="18"/>
      <c r="S982" s="12" t="s">
        <v>91</v>
      </c>
    </row>
    <row r="983" spans="1:19" ht="18.75" hidden="1" x14ac:dyDescent="0.25">
      <c r="A983" s="13" t="str">
        <f t="shared" si="1554"/>
        <v>b</v>
      </c>
      <c r="B983" s="5" t="s">
        <v>2</v>
      </c>
      <c r="C983" s="7" t="s">
        <v>9</v>
      </c>
      <c r="D983" s="26"/>
      <c r="E983" s="26"/>
      <c r="F983" s="26"/>
      <c r="G983" s="26"/>
      <c r="H983" s="26"/>
      <c r="I983" s="26">
        <f t="shared" si="1558"/>
        <v>0</v>
      </c>
      <c r="J983" s="26">
        <f t="shared" si="1559"/>
        <v>0</v>
      </c>
      <c r="K983" s="27" t="e">
        <f t="shared" si="1560"/>
        <v>#DIV/0!</v>
      </c>
      <c r="L983" s="31">
        <v>0</v>
      </c>
      <c r="M983" s="31"/>
      <c r="N983" s="26"/>
      <c r="O983" s="26">
        <f t="shared" si="1582"/>
        <v>0</v>
      </c>
      <c r="P983" s="26">
        <f t="shared" si="1583"/>
        <v>0</v>
      </c>
      <c r="Q983" s="29" t="e">
        <f t="shared" si="1500"/>
        <v>#DIV/0!</v>
      </c>
      <c r="R983" s="18"/>
      <c r="S983" s="12" t="s">
        <v>91</v>
      </c>
    </row>
    <row r="984" spans="1:19" ht="18.75" x14ac:dyDescent="0.25">
      <c r="A984" s="13" t="str">
        <f t="shared" si="1554"/>
        <v>a</v>
      </c>
      <c r="B984" s="5" t="s">
        <v>2</v>
      </c>
      <c r="C984" s="7" t="s">
        <v>10</v>
      </c>
      <c r="D984" s="26"/>
      <c r="E984" s="26"/>
      <c r="F984" s="26">
        <v>1443800</v>
      </c>
      <c r="G984" s="26">
        <v>22800</v>
      </c>
      <c r="H984" s="26">
        <v>1421000</v>
      </c>
      <c r="I984" s="26">
        <f t="shared" si="1558"/>
        <v>1443800</v>
      </c>
      <c r="J984" s="56">
        <f t="shared" si="1559"/>
        <v>0</v>
      </c>
      <c r="K984" s="57">
        <f t="shared" si="1560"/>
        <v>1</v>
      </c>
      <c r="L984" s="31">
        <v>2090000</v>
      </c>
      <c r="M984" s="31">
        <v>2090000</v>
      </c>
      <c r="N984" s="26">
        <v>646200</v>
      </c>
      <c r="O984" s="26">
        <f t="shared" si="1582"/>
        <v>2090000</v>
      </c>
      <c r="P984" s="56">
        <f t="shared" si="1583"/>
        <v>0</v>
      </c>
      <c r="Q984" s="60">
        <f t="shared" si="1500"/>
        <v>1</v>
      </c>
      <c r="R984" s="18"/>
      <c r="S984" s="12" t="s">
        <v>91</v>
      </c>
    </row>
    <row r="985" spans="1:19" ht="18.75" hidden="1" x14ac:dyDescent="0.25">
      <c r="A985" s="13" t="str">
        <f t="shared" si="1554"/>
        <v>b</v>
      </c>
      <c r="B985" s="5" t="s">
        <v>2</v>
      </c>
      <c r="C985" s="4" t="s">
        <v>11</v>
      </c>
      <c r="D985" s="25"/>
      <c r="E985" s="25"/>
      <c r="F985" s="25">
        <v>0</v>
      </c>
      <c r="G985" s="25"/>
      <c r="H985" s="25"/>
      <c r="I985" s="26">
        <f t="shared" si="1558"/>
        <v>0</v>
      </c>
      <c r="J985" s="26">
        <f t="shared" si="1559"/>
        <v>0</v>
      </c>
      <c r="K985" s="27" t="e">
        <f t="shared" si="1560"/>
        <v>#DIV/0!</v>
      </c>
      <c r="L985" s="25">
        <v>0</v>
      </c>
      <c r="M985" s="25">
        <v>0</v>
      </c>
      <c r="N985" s="25"/>
      <c r="O985" s="25">
        <f t="shared" si="1582"/>
        <v>0</v>
      </c>
      <c r="P985" s="25">
        <f t="shared" si="1583"/>
        <v>0</v>
      </c>
      <c r="Q985" s="28" t="e">
        <f t="shared" si="1500"/>
        <v>#DIV/0!</v>
      </c>
      <c r="R985" s="17"/>
      <c r="S985" s="12" t="s">
        <v>91</v>
      </c>
    </row>
    <row r="986" spans="1:19" ht="18.75" hidden="1" x14ac:dyDescent="0.25">
      <c r="A986" s="13" t="str">
        <f t="shared" si="1554"/>
        <v>b</v>
      </c>
      <c r="B986" s="5" t="s">
        <v>2</v>
      </c>
      <c r="C986" s="4" t="s">
        <v>12</v>
      </c>
      <c r="D986" s="25"/>
      <c r="E986" s="25"/>
      <c r="F986" s="25">
        <v>0</v>
      </c>
      <c r="G986" s="25"/>
      <c r="H986" s="25"/>
      <c r="I986" s="26">
        <f t="shared" si="1558"/>
        <v>0</v>
      </c>
      <c r="J986" s="26">
        <f t="shared" si="1559"/>
        <v>0</v>
      </c>
      <c r="K986" s="27" t="e">
        <f t="shared" si="1560"/>
        <v>#DIV/0!</v>
      </c>
      <c r="L986" s="25">
        <v>0</v>
      </c>
      <c r="M986" s="25">
        <v>0</v>
      </c>
      <c r="N986" s="25"/>
      <c r="O986" s="25">
        <f t="shared" si="1582"/>
        <v>0</v>
      </c>
      <c r="P986" s="25">
        <f t="shared" si="1583"/>
        <v>0</v>
      </c>
      <c r="Q986" s="28" t="e">
        <f t="shared" si="1500"/>
        <v>#DIV/0!</v>
      </c>
      <c r="R986" s="17"/>
      <c r="S986" s="12" t="s">
        <v>91</v>
      </c>
    </row>
    <row r="987" spans="1:19" ht="18.75" hidden="1" x14ac:dyDescent="0.25">
      <c r="A987" s="13" t="str">
        <f t="shared" si="1554"/>
        <v>b</v>
      </c>
      <c r="B987" s="5" t="s">
        <v>2</v>
      </c>
      <c r="C987" s="4" t="s">
        <v>13</v>
      </c>
      <c r="D987" s="26"/>
      <c r="E987" s="26"/>
      <c r="F987" s="26">
        <v>0</v>
      </c>
      <c r="G987" s="26"/>
      <c r="H987" s="26"/>
      <c r="I987" s="26">
        <f t="shared" si="1558"/>
        <v>0</v>
      </c>
      <c r="J987" s="26">
        <f t="shared" si="1559"/>
        <v>0</v>
      </c>
      <c r="K987" s="27" t="e">
        <f t="shared" si="1560"/>
        <v>#DIV/0!</v>
      </c>
      <c r="L987" s="25">
        <v>0</v>
      </c>
      <c r="M987" s="25">
        <v>0</v>
      </c>
      <c r="N987" s="26"/>
      <c r="O987" s="26">
        <f t="shared" si="1582"/>
        <v>0</v>
      </c>
      <c r="P987" s="26">
        <f t="shared" si="1583"/>
        <v>0</v>
      </c>
      <c r="Q987" s="29" t="e">
        <f t="shared" si="1500"/>
        <v>#DIV/0!</v>
      </c>
      <c r="R987" s="18"/>
      <c r="S987" s="12" t="s">
        <v>91</v>
      </c>
    </row>
    <row r="988" spans="1:19" ht="36" x14ac:dyDescent="0.25">
      <c r="A988" s="13" t="str">
        <f t="shared" si="1554"/>
        <v>a</v>
      </c>
      <c r="B988" s="19" t="s">
        <v>186</v>
      </c>
      <c r="C988" s="55" t="s">
        <v>187</v>
      </c>
      <c r="D988" s="25">
        <f t="shared" ref="D988:P988" si="1584">D989+D997+D998+D999</f>
        <v>0</v>
      </c>
      <c r="E988" s="25"/>
      <c r="F988" s="25">
        <f t="shared" si="1584"/>
        <v>47339000</v>
      </c>
      <c r="G988" s="25">
        <f t="shared" si="1584"/>
        <v>35595827</v>
      </c>
      <c r="H988" s="25">
        <f t="shared" ref="H988" si="1585">H989+H997+H998+H999</f>
        <v>1968190</v>
      </c>
      <c r="I988" s="26">
        <f t="shared" si="1558"/>
        <v>37564017</v>
      </c>
      <c r="J988" s="56">
        <f t="shared" si="1559"/>
        <v>9774983</v>
      </c>
      <c r="K988" s="57">
        <f t="shared" si="1560"/>
        <v>0.79351099516255097</v>
      </c>
      <c r="L988" s="30">
        <f t="shared" ref="L988:M988" si="1586">L989+L997+L998+L999</f>
        <v>57200000</v>
      </c>
      <c r="M988" s="30">
        <f t="shared" si="1586"/>
        <v>57932000</v>
      </c>
      <c r="N988" s="25">
        <f t="shared" si="1584"/>
        <v>10853000</v>
      </c>
      <c r="O988" s="25">
        <f t="shared" si="1584"/>
        <v>48417017</v>
      </c>
      <c r="P988" s="58">
        <f t="shared" si="1584"/>
        <v>9514983</v>
      </c>
      <c r="Q988" s="59">
        <f t="shared" si="1500"/>
        <v>0.83575600704273978</v>
      </c>
      <c r="R988" s="17"/>
      <c r="S988" s="12" t="s">
        <v>91</v>
      </c>
    </row>
    <row r="989" spans="1:19" ht="18.75" x14ac:dyDescent="0.25">
      <c r="A989" s="13" t="str">
        <f t="shared" si="1554"/>
        <v>a</v>
      </c>
      <c r="B989" s="3" t="s">
        <v>2</v>
      </c>
      <c r="C989" s="4" t="s">
        <v>3</v>
      </c>
      <c r="D989" s="26">
        <f t="shared" ref="D989:P989" si="1587">D990+D991+D992+D993+D994+D995+D996</f>
        <v>0</v>
      </c>
      <c r="E989" s="26"/>
      <c r="F989" s="26">
        <f t="shared" si="1587"/>
        <v>21349000</v>
      </c>
      <c r="G989" s="26">
        <f t="shared" si="1587"/>
        <v>15595827</v>
      </c>
      <c r="H989" s="26">
        <f t="shared" ref="H989" si="1588">H990+H991+H992+H993+H994+H995+H996</f>
        <v>1968190</v>
      </c>
      <c r="I989" s="26">
        <f t="shared" si="1558"/>
        <v>17564017</v>
      </c>
      <c r="J989" s="56">
        <f t="shared" si="1559"/>
        <v>3784983</v>
      </c>
      <c r="K989" s="57">
        <f t="shared" si="1560"/>
        <v>0.82270911986509909</v>
      </c>
      <c r="L989" s="25">
        <f t="shared" ref="L989:M989" si="1589">L990+L991+L992+L993+L994+L995+L996</f>
        <v>27200000</v>
      </c>
      <c r="M989" s="25">
        <f t="shared" si="1589"/>
        <v>22932000</v>
      </c>
      <c r="N989" s="26">
        <f t="shared" si="1587"/>
        <v>1843000</v>
      </c>
      <c r="O989" s="26">
        <f t="shared" si="1587"/>
        <v>19407017</v>
      </c>
      <c r="P989" s="56">
        <f t="shared" si="1587"/>
        <v>3524983</v>
      </c>
      <c r="Q989" s="60">
        <f t="shared" si="1500"/>
        <v>0.84628540903540905</v>
      </c>
      <c r="R989" s="18"/>
      <c r="S989" s="12" t="s">
        <v>91</v>
      </c>
    </row>
    <row r="990" spans="1:19" ht="18.75" hidden="1" x14ac:dyDescent="0.25">
      <c r="A990" s="13" t="str">
        <f t="shared" si="1554"/>
        <v>b</v>
      </c>
      <c r="B990" s="5" t="s">
        <v>2</v>
      </c>
      <c r="C990" s="6" t="s">
        <v>4</v>
      </c>
      <c r="D990" s="26">
        <f t="shared" ref="D990" si="1590">D1002+D1014+D1026+D1050</f>
        <v>0</v>
      </c>
      <c r="E990" s="26"/>
      <c r="F990" s="26">
        <f t="shared" ref="F990" si="1591">F1002+F1014+F1026+F1050</f>
        <v>0</v>
      </c>
      <c r="G990" s="26">
        <f t="shared" ref="G990:H990" si="1592">G1002+G1014+G1026+G1050</f>
        <v>0</v>
      </c>
      <c r="H990" s="26">
        <f t="shared" si="1592"/>
        <v>0</v>
      </c>
      <c r="I990" s="26">
        <f t="shared" si="1558"/>
        <v>0</v>
      </c>
      <c r="J990" s="26">
        <f t="shared" si="1559"/>
        <v>0</v>
      </c>
      <c r="K990" s="27" t="e">
        <f t="shared" si="1560"/>
        <v>#DIV/0!</v>
      </c>
      <c r="L990" s="31">
        <f t="shared" ref="L990" si="1593">L1002+L1014+L1026</f>
        <v>0</v>
      </c>
      <c r="M990" s="31">
        <f t="shared" ref="M990:P990" si="1594">M1002+M1014+M1026+M1050</f>
        <v>0</v>
      </c>
      <c r="N990" s="26">
        <f t="shared" si="1594"/>
        <v>0</v>
      </c>
      <c r="O990" s="26">
        <f t="shared" si="1594"/>
        <v>0</v>
      </c>
      <c r="P990" s="26">
        <f t="shared" si="1594"/>
        <v>0</v>
      </c>
      <c r="Q990" s="29" t="e">
        <f t="shared" si="1500"/>
        <v>#DIV/0!</v>
      </c>
      <c r="R990" s="18"/>
      <c r="S990" s="12" t="s">
        <v>91</v>
      </c>
    </row>
    <row r="991" spans="1:19" ht="18.75" x14ac:dyDescent="0.25">
      <c r="A991" s="13" t="str">
        <f t="shared" si="1554"/>
        <v>a</v>
      </c>
      <c r="B991" s="5" t="s">
        <v>2</v>
      </c>
      <c r="C991" s="6" t="s">
        <v>5</v>
      </c>
      <c r="D991" s="26">
        <f t="shared" ref="D991" si="1595">D1003+D1015+D1027+D1051</f>
        <v>0</v>
      </c>
      <c r="E991" s="26"/>
      <c r="F991" s="26">
        <f t="shared" ref="F991" si="1596">F1003+F1015+F1027+F1051</f>
        <v>1014000</v>
      </c>
      <c r="G991" s="26">
        <f t="shared" ref="G991:H991" si="1597">G1003+G1015+G1027+G1051</f>
        <v>245320</v>
      </c>
      <c r="H991" s="26">
        <f t="shared" si="1597"/>
        <v>161190</v>
      </c>
      <c r="I991" s="26">
        <f t="shared" si="1558"/>
        <v>406510</v>
      </c>
      <c r="J991" s="56">
        <f t="shared" si="1559"/>
        <v>607490</v>
      </c>
      <c r="K991" s="57">
        <f t="shared" si="1560"/>
        <v>0.40089743589743587</v>
      </c>
      <c r="L991" s="31">
        <f t="shared" ref="L991" si="1598">L1003+L1015+L1027</f>
        <v>1350000</v>
      </c>
      <c r="M991" s="31">
        <f t="shared" ref="M991:P991" si="1599">M1003+M1015+M1027+M1051</f>
        <v>1382000</v>
      </c>
      <c r="N991" s="26">
        <f t="shared" si="1599"/>
        <v>368000</v>
      </c>
      <c r="O991" s="26">
        <f t="shared" si="1599"/>
        <v>774510</v>
      </c>
      <c r="P991" s="56">
        <f t="shared" si="1599"/>
        <v>607490</v>
      </c>
      <c r="Q991" s="60">
        <f t="shared" si="1500"/>
        <v>0.56042691751085383</v>
      </c>
      <c r="R991" s="18"/>
      <c r="S991" s="12" t="s">
        <v>91</v>
      </c>
    </row>
    <row r="992" spans="1:19" ht="18.75" hidden="1" x14ac:dyDescent="0.25">
      <c r="A992" s="13" t="str">
        <f t="shared" si="1554"/>
        <v>b</v>
      </c>
      <c r="B992" s="5" t="s">
        <v>2</v>
      </c>
      <c r="C992" s="6" t="s">
        <v>6</v>
      </c>
      <c r="D992" s="26">
        <f t="shared" ref="D992" si="1600">D1004+D1016+D1028+D1052</f>
        <v>0</v>
      </c>
      <c r="E992" s="26"/>
      <c r="F992" s="26">
        <f t="shared" ref="F992" si="1601">F1004+F1016+F1028+F1052</f>
        <v>0</v>
      </c>
      <c r="G992" s="26">
        <f t="shared" ref="G992:H992" si="1602">G1004+G1016+G1028+G1052</f>
        <v>0</v>
      </c>
      <c r="H992" s="26">
        <f t="shared" si="1602"/>
        <v>0</v>
      </c>
      <c r="I992" s="26">
        <f t="shared" si="1558"/>
        <v>0</v>
      </c>
      <c r="J992" s="26">
        <f t="shared" si="1559"/>
        <v>0</v>
      </c>
      <c r="K992" s="27" t="e">
        <f t="shared" si="1560"/>
        <v>#DIV/0!</v>
      </c>
      <c r="L992" s="31">
        <f t="shared" ref="L992" si="1603">L1004+L1016+L1028</f>
        <v>0</v>
      </c>
      <c r="M992" s="31">
        <f t="shared" ref="M992:P992" si="1604">M1004+M1016+M1028+M1052</f>
        <v>0</v>
      </c>
      <c r="N992" s="26">
        <f t="shared" si="1604"/>
        <v>0</v>
      </c>
      <c r="O992" s="26">
        <f t="shared" si="1604"/>
        <v>0</v>
      </c>
      <c r="P992" s="26">
        <f t="shared" si="1604"/>
        <v>0</v>
      </c>
      <c r="Q992" s="29" t="e">
        <f t="shared" si="1500"/>
        <v>#DIV/0!</v>
      </c>
      <c r="R992" s="18"/>
      <c r="S992" s="12" t="s">
        <v>91</v>
      </c>
    </row>
    <row r="993" spans="1:19" ht="18.75" x14ac:dyDescent="0.25">
      <c r="A993" s="13" t="str">
        <f t="shared" si="1554"/>
        <v>a</v>
      </c>
      <c r="B993" s="5" t="s">
        <v>2</v>
      </c>
      <c r="C993" s="7" t="s">
        <v>7</v>
      </c>
      <c r="D993" s="26">
        <f t="shared" ref="D993" si="1605">D1005+D1017+D1029+D1053</f>
        <v>0</v>
      </c>
      <c r="E993" s="26"/>
      <c r="F993" s="26">
        <f t="shared" ref="F993" si="1606">F1005+F1017+F1029+F1053</f>
        <v>505000</v>
      </c>
      <c r="G993" s="26">
        <f t="shared" ref="G993:H993" si="1607">G1005+G1017+G1029+G1053</f>
        <v>195000</v>
      </c>
      <c r="H993" s="26">
        <f t="shared" si="1607"/>
        <v>50000</v>
      </c>
      <c r="I993" s="26">
        <f t="shared" si="1558"/>
        <v>245000</v>
      </c>
      <c r="J993" s="56">
        <f t="shared" si="1559"/>
        <v>260000</v>
      </c>
      <c r="K993" s="57">
        <f t="shared" si="1560"/>
        <v>0.48514851485148514</v>
      </c>
      <c r="L993" s="31">
        <f t="shared" ref="L993" si="1608">L1005+L1017+L1029</f>
        <v>0</v>
      </c>
      <c r="M993" s="31">
        <f t="shared" ref="M993:P993" si="1609">M1005+M1017+M1029+M1053</f>
        <v>700000</v>
      </c>
      <c r="N993" s="26">
        <f t="shared" si="1609"/>
        <v>455000</v>
      </c>
      <c r="O993" s="26">
        <f t="shared" si="1609"/>
        <v>700000</v>
      </c>
      <c r="P993" s="56">
        <f t="shared" si="1609"/>
        <v>0</v>
      </c>
      <c r="Q993" s="60">
        <f t="shared" si="1500"/>
        <v>1</v>
      </c>
      <c r="R993" s="18"/>
      <c r="S993" s="12" t="s">
        <v>91</v>
      </c>
    </row>
    <row r="994" spans="1:19" ht="18.75" hidden="1" x14ac:dyDescent="0.25">
      <c r="A994" s="13" t="str">
        <f t="shared" si="1554"/>
        <v>b</v>
      </c>
      <c r="B994" s="5" t="s">
        <v>2</v>
      </c>
      <c r="C994" s="7" t="s">
        <v>8</v>
      </c>
      <c r="D994" s="26">
        <f t="shared" ref="D994" si="1610">D1006+D1018+D1030+D1054</f>
        <v>0</v>
      </c>
      <c r="E994" s="26"/>
      <c r="F994" s="26">
        <f t="shared" ref="F994" si="1611">F1006+F1018+F1030+F1054</f>
        <v>0</v>
      </c>
      <c r="G994" s="26">
        <f t="shared" ref="G994:H994" si="1612">G1006+G1018+G1030+G1054</f>
        <v>0</v>
      </c>
      <c r="H994" s="26">
        <f t="shared" si="1612"/>
        <v>0</v>
      </c>
      <c r="I994" s="26">
        <f t="shared" si="1558"/>
        <v>0</v>
      </c>
      <c r="J994" s="26">
        <f t="shared" si="1559"/>
        <v>0</v>
      </c>
      <c r="K994" s="27" t="e">
        <f t="shared" si="1560"/>
        <v>#DIV/0!</v>
      </c>
      <c r="L994" s="31">
        <f t="shared" ref="L994" si="1613">L1006+L1018+L1030</f>
        <v>0</v>
      </c>
      <c r="M994" s="31">
        <f t="shared" ref="M994:P994" si="1614">M1006+M1018+M1030+M1054</f>
        <v>0</v>
      </c>
      <c r="N994" s="26">
        <f t="shared" si="1614"/>
        <v>0</v>
      </c>
      <c r="O994" s="26">
        <f t="shared" si="1614"/>
        <v>0</v>
      </c>
      <c r="P994" s="26">
        <f t="shared" si="1614"/>
        <v>0</v>
      </c>
      <c r="Q994" s="29" t="e">
        <f t="shared" si="1500"/>
        <v>#DIV/0!</v>
      </c>
      <c r="R994" s="18"/>
      <c r="S994" s="12" t="s">
        <v>91</v>
      </c>
    </row>
    <row r="995" spans="1:19" ht="18.75" x14ac:dyDescent="0.25">
      <c r="A995" s="13" t="str">
        <f t="shared" si="1554"/>
        <v>a</v>
      </c>
      <c r="B995" s="5" t="s">
        <v>2</v>
      </c>
      <c r="C995" s="7" t="s">
        <v>9</v>
      </c>
      <c r="D995" s="26">
        <f t="shared" ref="D995" si="1615">D1007+D1019+D1031+D1055</f>
        <v>0</v>
      </c>
      <c r="E995" s="26"/>
      <c r="F995" s="26">
        <f t="shared" ref="F995" si="1616">F1007+F1019+F1031+F1055</f>
        <v>1500000</v>
      </c>
      <c r="G995" s="26">
        <f t="shared" ref="G995:H995" si="1617">G1007+G1019+G1031+G1055</f>
        <v>1124045</v>
      </c>
      <c r="H995" s="26">
        <f t="shared" si="1617"/>
        <v>0</v>
      </c>
      <c r="I995" s="26">
        <f t="shared" si="1558"/>
        <v>1124045</v>
      </c>
      <c r="J995" s="56">
        <f t="shared" si="1559"/>
        <v>375955</v>
      </c>
      <c r="K995" s="57">
        <f t="shared" si="1560"/>
        <v>0.74936333333333338</v>
      </c>
      <c r="L995" s="31">
        <f t="shared" ref="L995" si="1618">L1007+L1019+L1031</f>
        <v>2000000</v>
      </c>
      <c r="M995" s="31">
        <f t="shared" ref="M995:P995" si="1619">M1007+M1019+M1031+M1055</f>
        <v>2000000</v>
      </c>
      <c r="N995" s="26">
        <f t="shared" si="1619"/>
        <v>500000</v>
      </c>
      <c r="O995" s="26">
        <f t="shared" si="1619"/>
        <v>1624045</v>
      </c>
      <c r="P995" s="56">
        <f t="shared" si="1619"/>
        <v>375955</v>
      </c>
      <c r="Q995" s="60">
        <f t="shared" si="1500"/>
        <v>0.81202249999999998</v>
      </c>
      <c r="R995" s="18"/>
      <c r="S995" s="12" t="s">
        <v>91</v>
      </c>
    </row>
    <row r="996" spans="1:19" ht="18.75" x14ac:dyDescent="0.25">
      <c r="A996" s="13" t="str">
        <f t="shared" si="1554"/>
        <v>a</v>
      </c>
      <c r="B996" s="5" t="s">
        <v>2</v>
      </c>
      <c r="C996" s="7" t="s">
        <v>10</v>
      </c>
      <c r="D996" s="26">
        <f t="shared" ref="D996" si="1620">D1008+D1020+D1032+D1056</f>
        <v>0</v>
      </c>
      <c r="E996" s="26"/>
      <c r="F996" s="26">
        <f t="shared" ref="F996" si="1621">F1008+F1020+F1032+F1056</f>
        <v>18330000</v>
      </c>
      <c r="G996" s="26">
        <f t="shared" ref="G996:H996" si="1622">G1008+G1020+G1032+G1056</f>
        <v>14031462</v>
      </c>
      <c r="H996" s="26">
        <f t="shared" si="1622"/>
        <v>1757000</v>
      </c>
      <c r="I996" s="26">
        <f t="shared" si="1558"/>
        <v>15788462</v>
      </c>
      <c r="J996" s="56">
        <f t="shared" si="1559"/>
        <v>2541538</v>
      </c>
      <c r="K996" s="57">
        <f t="shared" si="1560"/>
        <v>0.8613454446262957</v>
      </c>
      <c r="L996" s="31">
        <f t="shared" ref="L996" si="1623">L1008+L1020+L1032</f>
        <v>23850000</v>
      </c>
      <c r="M996" s="31">
        <f t="shared" ref="M996:P996" si="1624">M1008+M1020+M1032+M1056</f>
        <v>18850000</v>
      </c>
      <c r="N996" s="26">
        <f t="shared" si="1624"/>
        <v>520000</v>
      </c>
      <c r="O996" s="26">
        <f t="shared" si="1624"/>
        <v>16308462</v>
      </c>
      <c r="P996" s="56">
        <f t="shared" si="1624"/>
        <v>2541538</v>
      </c>
      <c r="Q996" s="60">
        <f t="shared" si="1500"/>
        <v>0.86517039787798411</v>
      </c>
      <c r="R996" s="18"/>
      <c r="S996" s="12" t="s">
        <v>91</v>
      </c>
    </row>
    <row r="997" spans="1:19" ht="18.75" x14ac:dyDescent="0.25">
      <c r="A997" s="13" t="str">
        <f t="shared" si="1554"/>
        <v>a</v>
      </c>
      <c r="B997" s="5" t="s">
        <v>2</v>
      </c>
      <c r="C997" s="4" t="s">
        <v>11</v>
      </c>
      <c r="D997" s="25">
        <f t="shared" ref="D997" si="1625">D1009+D1021+D1033+D1057</f>
        <v>0</v>
      </c>
      <c r="E997" s="25"/>
      <c r="F997" s="25">
        <f t="shared" ref="F997" si="1626">F1009+F1021+F1033+F1057</f>
        <v>25990000</v>
      </c>
      <c r="G997" s="25">
        <f t="shared" ref="G997:H997" si="1627">G1009+G1021+G1033+G1057</f>
        <v>20000000</v>
      </c>
      <c r="H997" s="25">
        <f t="shared" si="1627"/>
        <v>0</v>
      </c>
      <c r="I997" s="26">
        <f t="shared" si="1558"/>
        <v>20000000</v>
      </c>
      <c r="J997" s="56">
        <f t="shared" si="1559"/>
        <v>5990000</v>
      </c>
      <c r="K997" s="57">
        <f t="shared" si="1560"/>
        <v>0.76952674105425167</v>
      </c>
      <c r="L997" s="25">
        <f t="shared" ref="L997" si="1628">L1009+L1021+L1033</f>
        <v>30000000</v>
      </c>
      <c r="M997" s="25">
        <f t="shared" ref="M997:P997" si="1629">M1009+M1021+M1033+M1057</f>
        <v>35000000</v>
      </c>
      <c r="N997" s="25">
        <f t="shared" si="1629"/>
        <v>9010000</v>
      </c>
      <c r="O997" s="25">
        <f t="shared" si="1629"/>
        <v>29010000</v>
      </c>
      <c r="P997" s="58">
        <f t="shared" si="1629"/>
        <v>5990000</v>
      </c>
      <c r="Q997" s="59">
        <f t="shared" si="1500"/>
        <v>0.82885714285714285</v>
      </c>
      <c r="R997" s="17"/>
      <c r="S997" s="12" t="s">
        <v>91</v>
      </c>
    </row>
    <row r="998" spans="1:19" ht="18.75" hidden="1" x14ac:dyDescent="0.25">
      <c r="A998" s="13" t="str">
        <f t="shared" si="1554"/>
        <v>b</v>
      </c>
      <c r="B998" s="5" t="s">
        <v>2</v>
      </c>
      <c r="C998" s="4" t="s">
        <v>12</v>
      </c>
      <c r="D998" s="25">
        <f t="shared" ref="D998" si="1630">D1010+D1022+D1034+D1058</f>
        <v>0</v>
      </c>
      <c r="E998" s="25"/>
      <c r="F998" s="25">
        <f t="shared" ref="F998" si="1631">F1010+F1022+F1034+F1058</f>
        <v>0</v>
      </c>
      <c r="G998" s="25">
        <f t="shared" ref="G998:H998" si="1632">G1010+G1022+G1034+G1058</f>
        <v>0</v>
      </c>
      <c r="H998" s="25">
        <f t="shared" si="1632"/>
        <v>0</v>
      </c>
      <c r="I998" s="26">
        <f t="shared" si="1558"/>
        <v>0</v>
      </c>
      <c r="J998" s="26">
        <f t="shared" si="1559"/>
        <v>0</v>
      </c>
      <c r="K998" s="27" t="e">
        <f t="shared" si="1560"/>
        <v>#DIV/0!</v>
      </c>
      <c r="L998" s="25">
        <f t="shared" ref="L998" si="1633">L1010+L1022+L1034</f>
        <v>0</v>
      </c>
      <c r="M998" s="25">
        <f t="shared" ref="M998:P998" si="1634">M1010+M1022+M1034+M1058</f>
        <v>0</v>
      </c>
      <c r="N998" s="25">
        <f t="shared" si="1634"/>
        <v>0</v>
      </c>
      <c r="O998" s="25">
        <f t="shared" si="1634"/>
        <v>0</v>
      </c>
      <c r="P998" s="25">
        <f t="shared" si="1634"/>
        <v>0</v>
      </c>
      <c r="Q998" s="28" t="e">
        <f t="shared" si="1500"/>
        <v>#DIV/0!</v>
      </c>
      <c r="R998" s="17"/>
      <c r="S998" s="12" t="s">
        <v>91</v>
      </c>
    </row>
    <row r="999" spans="1:19" ht="18.75" hidden="1" x14ac:dyDescent="0.25">
      <c r="A999" s="13" t="str">
        <f t="shared" si="1554"/>
        <v>b</v>
      </c>
      <c r="B999" s="5" t="s">
        <v>2</v>
      </c>
      <c r="C999" s="4" t="s">
        <v>13</v>
      </c>
      <c r="D999" s="26">
        <f t="shared" ref="D999" si="1635">D1011+D1023+D1035+D1059</f>
        <v>0</v>
      </c>
      <c r="E999" s="26"/>
      <c r="F999" s="26">
        <f t="shared" ref="F999" si="1636">F1011+F1023+F1035+F1059</f>
        <v>0</v>
      </c>
      <c r="G999" s="26">
        <f t="shared" ref="G999:H999" si="1637">G1011+G1023+G1035+G1059</f>
        <v>0</v>
      </c>
      <c r="H999" s="26">
        <f t="shared" si="1637"/>
        <v>0</v>
      </c>
      <c r="I999" s="26">
        <f t="shared" si="1558"/>
        <v>0</v>
      </c>
      <c r="J999" s="26">
        <f t="shared" si="1559"/>
        <v>0</v>
      </c>
      <c r="K999" s="27" t="e">
        <f t="shared" si="1560"/>
        <v>#DIV/0!</v>
      </c>
      <c r="L999" s="25">
        <f t="shared" ref="L999" si="1638">L1011+L1023+L1035</f>
        <v>0</v>
      </c>
      <c r="M999" s="25">
        <f t="shared" ref="M999:P999" si="1639">M1011+M1023+M1035+M1059</f>
        <v>0</v>
      </c>
      <c r="N999" s="26">
        <f t="shared" si="1639"/>
        <v>0</v>
      </c>
      <c r="O999" s="26">
        <f t="shared" si="1639"/>
        <v>0</v>
      </c>
      <c r="P999" s="26">
        <f t="shared" si="1639"/>
        <v>0</v>
      </c>
      <c r="Q999" s="29" t="e">
        <f t="shared" si="1500"/>
        <v>#DIV/0!</v>
      </c>
      <c r="R999" s="18"/>
      <c r="S999" s="12" t="s">
        <v>91</v>
      </c>
    </row>
    <row r="1000" spans="1:19" ht="36" x14ac:dyDescent="0.25">
      <c r="A1000" s="13" t="str">
        <f t="shared" si="1554"/>
        <v>a</v>
      </c>
      <c r="B1000" s="19" t="s">
        <v>189</v>
      </c>
      <c r="C1000" s="20" t="s">
        <v>188</v>
      </c>
      <c r="D1000" s="41">
        <f t="shared" ref="D1000" si="1640">D1001+D1009+D1010+D1011</f>
        <v>0</v>
      </c>
      <c r="E1000" s="41"/>
      <c r="F1000" s="41">
        <f t="shared" ref="F1000" si="1641">F1001+F1009+F1010+F1011</f>
        <v>455000</v>
      </c>
      <c r="G1000" s="41">
        <f t="shared" ref="G1000:H1000" si="1642">G1001+G1009+G1010+G1011</f>
        <v>195000</v>
      </c>
      <c r="H1000" s="41">
        <f t="shared" si="1642"/>
        <v>0</v>
      </c>
      <c r="I1000" s="37">
        <f t="shared" si="1558"/>
        <v>195000</v>
      </c>
      <c r="J1000" s="44">
        <f t="shared" si="1559"/>
        <v>260000</v>
      </c>
      <c r="K1000" s="45">
        <f t="shared" si="1560"/>
        <v>0.42857142857142855</v>
      </c>
      <c r="L1000" s="40">
        <f t="shared" ref="L1000:P1000" si="1643">L1001+L1009+L1010+L1011</f>
        <v>0</v>
      </c>
      <c r="M1000" s="40">
        <f t="shared" si="1643"/>
        <v>650000</v>
      </c>
      <c r="N1000" s="41">
        <f t="shared" si="1643"/>
        <v>455000</v>
      </c>
      <c r="O1000" s="41">
        <f t="shared" si="1643"/>
        <v>650000</v>
      </c>
      <c r="P1000" s="47">
        <f t="shared" si="1643"/>
        <v>0</v>
      </c>
      <c r="Q1000" s="48">
        <f t="shared" ref="Q1000:Q1011" si="1644">O1000/M1000</f>
        <v>1</v>
      </c>
      <c r="R1000" s="17"/>
      <c r="S1000" s="12" t="s">
        <v>92</v>
      </c>
    </row>
    <row r="1001" spans="1:19" ht="18.75" x14ac:dyDescent="0.25">
      <c r="A1001" s="13" t="str">
        <f t="shared" si="1554"/>
        <v>a</v>
      </c>
      <c r="B1001" s="3" t="s">
        <v>2</v>
      </c>
      <c r="C1001" s="4" t="s">
        <v>3</v>
      </c>
      <c r="D1001" s="37">
        <f t="shared" ref="D1001" si="1645">D1002+D1003+D1004+D1005+D1006+D1007+D1008</f>
        <v>0</v>
      </c>
      <c r="E1001" s="37"/>
      <c r="F1001" s="37">
        <f t="shared" ref="F1001" si="1646">F1002+F1003+F1004+F1005+F1006+F1007+F1008</f>
        <v>455000</v>
      </c>
      <c r="G1001" s="37">
        <f t="shared" ref="G1001:H1001" si="1647">G1002+G1003+G1004+G1005+G1006+G1007+G1008</f>
        <v>195000</v>
      </c>
      <c r="H1001" s="37">
        <f t="shared" si="1647"/>
        <v>0</v>
      </c>
      <c r="I1001" s="37">
        <f t="shared" si="1558"/>
        <v>195000</v>
      </c>
      <c r="J1001" s="44">
        <f t="shared" si="1559"/>
        <v>260000</v>
      </c>
      <c r="K1001" s="45">
        <f t="shared" si="1560"/>
        <v>0.42857142857142855</v>
      </c>
      <c r="L1001" s="41">
        <f t="shared" ref="L1001:P1001" si="1648">L1002+L1003+L1004+L1005+L1006+L1007+L1008</f>
        <v>0</v>
      </c>
      <c r="M1001" s="41">
        <f t="shared" si="1648"/>
        <v>650000</v>
      </c>
      <c r="N1001" s="37">
        <f t="shared" si="1648"/>
        <v>455000</v>
      </c>
      <c r="O1001" s="37">
        <f t="shared" si="1648"/>
        <v>650000</v>
      </c>
      <c r="P1001" s="44">
        <f t="shared" si="1648"/>
        <v>0</v>
      </c>
      <c r="Q1001" s="46">
        <f t="shared" si="1644"/>
        <v>1</v>
      </c>
      <c r="R1001" s="18"/>
      <c r="S1001" s="12" t="s">
        <v>92</v>
      </c>
    </row>
    <row r="1002" spans="1:19" ht="18.75" hidden="1" x14ac:dyDescent="0.25">
      <c r="A1002" s="13" t="str">
        <f t="shared" si="1554"/>
        <v>b</v>
      </c>
      <c r="B1002" s="5" t="s">
        <v>2</v>
      </c>
      <c r="C1002" s="6" t="s">
        <v>4</v>
      </c>
      <c r="D1002" s="26"/>
      <c r="E1002" s="26"/>
      <c r="F1002" s="26">
        <v>0</v>
      </c>
      <c r="G1002" s="26"/>
      <c r="H1002" s="26"/>
      <c r="I1002" s="26">
        <f t="shared" si="1558"/>
        <v>0</v>
      </c>
      <c r="J1002" s="26">
        <f t="shared" si="1559"/>
        <v>0</v>
      </c>
      <c r="K1002" s="27" t="e">
        <f t="shared" si="1560"/>
        <v>#DIV/0!</v>
      </c>
      <c r="L1002" s="31">
        <v>0</v>
      </c>
      <c r="M1002" s="31">
        <v>0</v>
      </c>
      <c r="N1002" s="26"/>
      <c r="O1002" s="26">
        <f t="shared" ref="O1002:O1011" si="1649">I1002+N1002</f>
        <v>0</v>
      </c>
      <c r="P1002" s="26">
        <f t="shared" ref="P1002:P1011" si="1650">M1002-O1002</f>
        <v>0</v>
      </c>
      <c r="Q1002" s="29" t="e">
        <f t="shared" si="1644"/>
        <v>#DIV/0!</v>
      </c>
      <c r="R1002" s="18"/>
      <c r="S1002" s="12" t="s">
        <v>92</v>
      </c>
    </row>
    <row r="1003" spans="1:19" ht="18.75" hidden="1" x14ac:dyDescent="0.25">
      <c r="A1003" s="13" t="str">
        <f t="shared" si="1554"/>
        <v>b</v>
      </c>
      <c r="B1003" s="5" t="s">
        <v>2</v>
      </c>
      <c r="C1003" s="6" t="s">
        <v>5</v>
      </c>
      <c r="D1003" s="26"/>
      <c r="E1003" s="26"/>
      <c r="F1003" s="26">
        <v>0</v>
      </c>
      <c r="G1003" s="26"/>
      <c r="H1003" s="26"/>
      <c r="I1003" s="26">
        <f t="shared" si="1558"/>
        <v>0</v>
      </c>
      <c r="J1003" s="26">
        <f t="shared" si="1559"/>
        <v>0</v>
      </c>
      <c r="K1003" s="27" t="e">
        <f t="shared" si="1560"/>
        <v>#DIV/0!</v>
      </c>
      <c r="L1003" s="31">
        <v>0</v>
      </c>
      <c r="M1003" s="31">
        <v>0</v>
      </c>
      <c r="N1003" s="26"/>
      <c r="O1003" s="26">
        <f t="shared" si="1649"/>
        <v>0</v>
      </c>
      <c r="P1003" s="26">
        <f t="shared" si="1650"/>
        <v>0</v>
      </c>
      <c r="Q1003" s="29" t="e">
        <f t="shared" si="1644"/>
        <v>#DIV/0!</v>
      </c>
      <c r="R1003" s="18"/>
      <c r="S1003" s="12" t="s">
        <v>92</v>
      </c>
    </row>
    <row r="1004" spans="1:19" ht="18.75" hidden="1" x14ac:dyDescent="0.25">
      <c r="A1004" s="13" t="str">
        <f t="shared" si="1554"/>
        <v>b</v>
      </c>
      <c r="B1004" s="5" t="s">
        <v>2</v>
      </c>
      <c r="C1004" s="6" t="s">
        <v>6</v>
      </c>
      <c r="D1004" s="26"/>
      <c r="E1004" s="26"/>
      <c r="F1004" s="26">
        <v>0</v>
      </c>
      <c r="G1004" s="26"/>
      <c r="H1004" s="26"/>
      <c r="I1004" s="26">
        <f t="shared" si="1558"/>
        <v>0</v>
      </c>
      <c r="J1004" s="26">
        <f t="shared" si="1559"/>
        <v>0</v>
      </c>
      <c r="K1004" s="27" t="e">
        <f t="shared" si="1560"/>
        <v>#DIV/0!</v>
      </c>
      <c r="L1004" s="31">
        <v>0</v>
      </c>
      <c r="M1004" s="31">
        <v>0</v>
      </c>
      <c r="N1004" s="26"/>
      <c r="O1004" s="26">
        <f t="shared" si="1649"/>
        <v>0</v>
      </c>
      <c r="P1004" s="26">
        <f t="shared" si="1650"/>
        <v>0</v>
      </c>
      <c r="Q1004" s="29" t="e">
        <f t="shared" si="1644"/>
        <v>#DIV/0!</v>
      </c>
      <c r="R1004" s="18"/>
      <c r="S1004" s="12" t="s">
        <v>92</v>
      </c>
    </row>
    <row r="1005" spans="1:19" ht="18.75" x14ac:dyDescent="0.25">
      <c r="A1005" s="13" t="str">
        <f t="shared" si="1554"/>
        <v>a</v>
      </c>
      <c r="B1005" s="5" t="s">
        <v>2</v>
      </c>
      <c r="C1005" s="7" t="s">
        <v>7</v>
      </c>
      <c r="D1005" s="37"/>
      <c r="E1005" s="37"/>
      <c r="F1005" s="37">
        <v>455000</v>
      </c>
      <c r="G1005" s="37">
        <v>195000</v>
      </c>
      <c r="H1005" s="37"/>
      <c r="I1005" s="37">
        <f t="shared" si="1558"/>
        <v>195000</v>
      </c>
      <c r="J1005" s="44">
        <f t="shared" si="1559"/>
        <v>260000</v>
      </c>
      <c r="K1005" s="45">
        <f t="shared" si="1560"/>
        <v>0.42857142857142855</v>
      </c>
      <c r="L1005" s="42">
        <v>0</v>
      </c>
      <c r="M1005" s="42">
        <v>650000</v>
      </c>
      <c r="N1005" s="37">
        <v>455000</v>
      </c>
      <c r="O1005" s="37">
        <f t="shared" si="1649"/>
        <v>650000</v>
      </c>
      <c r="P1005" s="44">
        <f t="shared" si="1650"/>
        <v>0</v>
      </c>
      <c r="Q1005" s="46">
        <f t="shared" si="1644"/>
        <v>1</v>
      </c>
      <c r="R1005" s="18"/>
      <c r="S1005" s="12" t="s">
        <v>92</v>
      </c>
    </row>
    <row r="1006" spans="1:19" ht="18.75" hidden="1" x14ac:dyDescent="0.25">
      <c r="A1006" s="13" t="str">
        <f t="shared" si="1554"/>
        <v>b</v>
      </c>
      <c r="B1006" s="5" t="s">
        <v>2</v>
      </c>
      <c r="C1006" s="7" t="s">
        <v>8</v>
      </c>
      <c r="D1006" s="26"/>
      <c r="E1006" s="26"/>
      <c r="F1006" s="26">
        <v>0</v>
      </c>
      <c r="G1006" s="26"/>
      <c r="H1006" s="26"/>
      <c r="I1006" s="26">
        <f t="shared" si="1558"/>
        <v>0</v>
      </c>
      <c r="J1006" s="26">
        <f t="shared" si="1559"/>
        <v>0</v>
      </c>
      <c r="K1006" s="27" t="e">
        <f t="shared" si="1560"/>
        <v>#DIV/0!</v>
      </c>
      <c r="L1006" s="31">
        <v>0</v>
      </c>
      <c r="M1006" s="31">
        <v>0</v>
      </c>
      <c r="N1006" s="26"/>
      <c r="O1006" s="26">
        <f t="shared" si="1649"/>
        <v>0</v>
      </c>
      <c r="P1006" s="26">
        <f t="shared" si="1650"/>
        <v>0</v>
      </c>
      <c r="Q1006" s="29" t="e">
        <f t="shared" si="1644"/>
        <v>#DIV/0!</v>
      </c>
      <c r="R1006" s="18"/>
      <c r="S1006" s="12" t="s">
        <v>92</v>
      </c>
    </row>
    <row r="1007" spans="1:19" ht="18.75" hidden="1" x14ac:dyDescent="0.25">
      <c r="A1007" s="13" t="str">
        <f t="shared" si="1554"/>
        <v>b</v>
      </c>
      <c r="B1007" s="5" t="s">
        <v>2</v>
      </c>
      <c r="C1007" s="7" t="s">
        <v>9</v>
      </c>
      <c r="D1007" s="26"/>
      <c r="E1007" s="26"/>
      <c r="F1007" s="26">
        <v>0</v>
      </c>
      <c r="G1007" s="26"/>
      <c r="H1007" s="26"/>
      <c r="I1007" s="26">
        <f t="shared" si="1558"/>
        <v>0</v>
      </c>
      <c r="J1007" s="26">
        <f t="shared" si="1559"/>
        <v>0</v>
      </c>
      <c r="K1007" s="27" t="e">
        <f t="shared" si="1560"/>
        <v>#DIV/0!</v>
      </c>
      <c r="L1007" s="31">
        <v>0</v>
      </c>
      <c r="M1007" s="31">
        <v>0</v>
      </c>
      <c r="N1007" s="26"/>
      <c r="O1007" s="26">
        <f t="shared" si="1649"/>
        <v>0</v>
      </c>
      <c r="P1007" s="26">
        <f t="shared" si="1650"/>
        <v>0</v>
      </c>
      <c r="Q1007" s="29" t="e">
        <f t="shared" si="1644"/>
        <v>#DIV/0!</v>
      </c>
      <c r="R1007" s="18"/>
      <c r="S1007" s="12" t="s">
        <v>92</v>
      </c>
    </row>
    <row r="1008" spans="1:19" ht="18.75" hidden="1" x14ac:dyDescent="0.25">
      <c r="A1008" s="13" t="str">
        <f t="shared" si="1554"/>
        <v>b</v>
      </c>
      <c r="B1008" s="5" t="s">
        <v>2</v>
      </c>
      <c r="C1008" s="7" t="s">
        <v>10</v>
      </c>
      <c r="D1008" s="37"/>
      <c r="E1008" s="37"/>
      <c r="F1008" s="37">
        <v>0</v>
      </c>
      <c r="G1008" s="37"/>
      <c r="H1008" s="37"/>
      <c r="I1008" s="37">
        <f t="shared" si="1558"/>
        <v>0</v>
      </c>
      <c r="J1008" s="37">
        <f t="shared" si="1559"/>
        <v>0</v>
      </c>
      <c r="K1008" s="38" t="e">
        <f t="shared" si="1560"/>
        <v>#DIV/0!</v>
      </c>
      <c r="L1008" s="42">
        <v>0</v>
      </c>
      <c r="M1008" s="42">
        <v>0</v>
      </c>
      <c r="N1008" s="37"/>
      <c r="O1008" s="37">
        <f t="shared" si="1649"/>
        <v>0</v>
      </c>
      <c r="P1008" s="37">
        <f t="shared" si="1650"/>
        <v>0</v>
      </c>
      <c r="Q1008" s="39" t="e">
        <f t="shared" si="1644"/>
        <v>#DIV/0!</v>
      </c>
      <c r="R1008" s="18"/>
      <c r="S1008" s="12" t="s">
        <v>92</v>
      </c>
    </row>
    <row r="1009" spans="1:19" ht="18.75" hidden="1" x14ac:dyDescent="0.25">
      <c r="A1009" s="13" t="str">
        <f t="shared" si="1554"/>
        <v>b</v>
      </c>
      <c r="B1009" s="5" t="s">
        <v>2</v>
      </c>
      <c r="C1009" s="4" t="s">
        <v>11</v>
      </c>
      <c r="D1009" s="25"/>
      <c r="E1009" s="25"/>
      <c r="F1009" s="25">
        <v>0</v>
      </c>
      <c r="G1009" s="25"/>
      <c r="H1009" s="25"/>
      <c r="I1009" s="26">
        <f t="shared" si="1558"/>
        <v>0</v>
      </c>
      <c r="J1009" s="26">
        <f t="shared" si="1559"/>
        <v>0</v>
      </c>
      <c r="K1009" s="27" t="e">
        <f t="shared" si="1560"/>
        <v>#DIV/0!</v>
      </c>
      <c r="L1009" s="25">
        <v>0</v>
      </c>
      <c r="M1009" s="25">
        <v>0</v>
      </c>
      <c r="N1009" s="25"/>
      <c r="O1009" s="25">
        <f t="shared" si="1649"/>
        <v>0</v>
      </c>
      <c r="P1009" s="25">
        <f t="shared" si="1650"/>
        <v>0</v>
      </c>
      <c r="Q1009" s="28" t="e">
        <f t="shared" si="1644"/>
        <v>#DIV/0!</v>
      </c>
      <c r="R1009" s="17"/>
      <c r="S1009" s="12" t="s">
        <v>92</v>
      </c>
    </row>
    <row r="1010" spans="1:19" ht="18.75" hidden="1" x14ac:dyDescent="0.25">
      <c r="A1010" s="13" t="str">
        <f t="shared" si="1554"/>
        <v>b</v>
      </c>
      <c r="B1010" s="5" t="s">
        <v>2</v>
      </c>
      <c r="C1010" s="4" t="s">
        <v>12</v>
      </c>
      <c r="D1010" s="25"/>
      <c r="E1010" s="25"/>
      <c r="F1010" s="25">
        <v>0</v>
      </c>
      <c r="G1010" s="25"/>
      <c r="H1010" s="25"/>
      <c r="I1010" s="26">
        <f t="shared" si="1558"/>
        <v>0</v>
      </c>
      <c r="J1010" s="26">
        <f t="shared" si="1559"/>
        <v>0</v>
      </c>
      <c r="K1010" s="27" t="e">
        <f t="shared" si="1560"/>
        <v>#DIV/0!</v>
      </c>
      <c r="L1010" s="25">
        <v>0</v>
      </c>
      <c r="M1010" s="25">
        <v>0</v>
      </c>
      <c r="N1010" s="25"/>
      <c r="O1010" s="25">
        <f t="shared" si="1649"/>
        <v>0</v>
      </c>
      <c r="P1010" s="25">
        <f t="shared" si="1650"/>
        <v>0</v>
      </c>
      <c r="Q1010" s="28" t="e">
        <f t="shared" si="1644"/>
        <v>#DIV/0!</v>
      </c>
      <c r="R1010" s="17"/>
      <c r="S1010" s="12" t="s">
        <v>92</v>
      </c>
    </row>
    <row r="1011" spans="1:19" ht="18.75" hidden="1" x14ac:dyDescent="0.25">
      <c r="A1011" s="13" t="str">
        <f t="shared" si="1554"/>
        <v>b</v>
      </c>
      <c r="B1011" s="5" t="s">
        <v>2</v>
      </c>
      <c r="C1011" s="4" t="s">
        <v>13</v>
      </c>
      <c r="D1011" s="26"/>
      <c r="E1011" s="26"/>
      <c r="F1011" s="26">
        <v>0</v>
      </c>
      <c r="G1011" s="26"/>
      <c r="H1011" s="26"/>
      <c r="I1011" s="26">
        <f t="shared" si="1558"/>
        <v>0</v>
      </c>
      <c r="J1011" s="26">
        <f t="shared" si="1559"/>
        <v>0</v>
      </c>
      <c r="K1011" s="27" t="e">
        <f t="shared" si="1560"/>
        <v>#DIV/0!</v>
      </c>
      <c r="L1011" s="25">
        <v>0</v>
      </c>
      <c r="M1011" s="25">
        <v>0</v>
      </c>
      <c r="N1011" s="26"/>
      <c r="O1011" s="26">
        <f t="shared" si="1649"/>
        <v>0</v>
      </c>
      <c r="P1011" s="26">
        <f t="shared" si="1650"/>
        <v>0</v>
      </c>
      <c r="Q1011" s="29" t="e">
        <f t="shared" si="1644"/>
        <v>#DIV/0!</v>
      </c>
      <c r="R1011" s="18"/>
      <c r="S1011" s="12" t="s">
        <v>92</v>
      </c>
    </row>
    <row r="1012" spans="1:19" ht="18.75" x14ac:dyDescent="0.25">
      <c r="A1012" s="13" t="str">
        <f t="shared" si="1554"/>
        <v>a</v>
      </c>
      <c r="B1012" s="19" t="s">
        <v>190</v>
      </c>
      <c r="C1012" s="55" t="s">
        <v>191</v>
      </c>
      <c r="D1012" s="25">
        <f t="shared" ref="D1012" si="1651">D1013+D1021+D1022+D1023</f>
        <v>0</v>
      </c>
      <c r="E1012" s="25"/>
      <c r="F1012" s="25">
        <f t="shared" ref="F1012" si="1652">F1013+F1021+F1022+F1023</f>
        <v>2000000</v>
      </c>
      <c r="G1012" s="25">
        <f t="shared" ref="G1012:H1012" si="1653">G1013+G1021+G1022+G1023</f>
        <v>94750</v>
      </c>
      <c r="H1012" s="25">
        <f t="shared" si="1653"/>
        <v>1905250</v>
      </c>
      <c r="I1012" s="26">
        <f t="shared" si="1558"/>
        <v>2000000</v>
      </c>
      <c r="J1012" s="56">
        <f t="shared" si="1559"/>
        <v>0</v>
      </c>
      <c r="K1012" s="57">
        <f t="shared" si="1560"/>
        <v>1</v>
      </c>
      <c r="L1012" s="30">
        <f t="shared" ref="L1012:P1012" si="1654">L1013+L1021+L1022+L1023</f>
        <v>4500000</v>
      </c>
      <c r="M1012" s="30">
        <f t="shared" si="1654"/>
        <v>2000000</v>
      </c>
      <c r="N1012" s="25">
        <f t="shared" si="1654"/>
        <v>0</v>
      </c>
      <c r="O1012" s="25">
        <f t="shared" si="1654"/>
        <v>2000000</v>
      </c>
      <c r="P1012" s="58">
        <f t="shared" si="1654"/>
        <v>0</v>
      </c>
      <c r="Q1012" s="59">
        <f t="shared" ref="Q1012:Q1023" si="1655">O1012/M1012</f>
        <v>1</v>
      </c>
      <c r="R1012" s="17"/>
      <c r="S1012" s="12" t="s">
        <v>91</v>
      </c>
    </row>
    <row r="1013" spans="1:19" ht="18.75" x14ac:dyDescent="0.25">
      <c r="A1013" s="13" t="str">
        <f t="shared" si="1554"/>
        <v>a</v>
      </c>
      <c r="B1013" s="3" t="s">
        <v>2</v>
      </c>
      <c r="C1013" s="4" t="s">
        <v>3</v>
      </c>
      <c r="D1013" s="26">
        <f t="shared" ref="D1013" si="1656">D1014+D1015+D1016+D1017+D1018+D1019+D1020</f>
        <v>0</v>
      </c>
      <c r="E1013" s="26"/>
      <c r="F1013" s="26">
        <f t="shared" ref="F1013" si="1657">F1014+F1015+F1016+F1017+F1018+F1019+F1020</f>
        <v>2000000</v>
      </c>
      <c r="G1013" s="26">
        <f t="shared" ref="G1013:H1013" si="1658">G1014+G1015+G1016+G1017+G1018+G1019+G1020</f>
        <v>94750</v>
      </c>
      <c r="H1013" s="26">
        <f t="shared" si="1658"/>
        <v>1905250</v>
      </c>
      <c r="I1013" s="26">
        <f t="shared" si="1558"/>
        <v>2000000</v>
      </c>
      <c r="J1013" s="56">
        <f t="shared" si="1559"/>
        <v>0</v>
      </c>
      <c r="K1013" s="57">
        <f t="shared" si="1560"/>
        <v>1</v>
      </c>
      <c r="L1013" s="25">
        <f t="shared" ref="L1013:P1013" si="1659">L1014+L1015+L1016+L1017+L1018+L1019+L1020</f>
        <v>4500000</v>
      </c>
      <c r="M1013" s="25">
        <f t="shared" si="1659"/>
        <v>2000000</v>
      </c>
      <c r="N1013" s="26">
        <f t="shared" si="1659"/>
        <v>0</v>
      </c>
      <c r="O1013" s="26">
        <f t="shared" si="1659"/>
        <v>2000000</v>
      </c>
      <c r="P1013" s="56">
        <f t="shared" si="1659"/>
        <v>0</v>
      </c>
      <c r="Q1013" s="60">
        <f t="shared" si="1655"/>
        <v>1</v>
      </c>
      <c r="R1013" s="18"/>
      <c r="S1013" s="12" t="s">
        <v>91</v>
      </c>
    </row>
    <row r="1014" spans="1:19" ht="18.75" hidden="1" x14ac:dyDescent="0.25">
      <c r="A1014" s="13" t="str">
        <f t="shared" si="1554"/>
        <v>b</v>
      </c>
      <c r="B1014" s="5" t="s">
        <v>2</v>
      </c>
      <c r="C1014" s="6" t="s">
        <v>4</v>
      </c>
      <c r="D1014" s="26"/>
      <c r="E1014" s="26"/>
      <c r="F1014" s="26">
        <v>0</v>
      </c>
      <c r="G1014" s="26"/>
      <c r="H1014" s="26"/>
      <c r="I1014" s="26">
        <f t="shared" si="1558"/>
        <v>0</v>
      </c>
      <c r="J1014" s="26">
        <f t="shared" si="1559"/>
        <v>0</v>
      </c>
      <c r="K1014" s="27" t="e">
        <f t="shared" si="1560"/>
        <v>#DIV/0!</v>
      </c>
      <c r="L1014" s="31">
        <v>0</v>
      </c>
      <c r="M1014" s="31">
        <v>0</v>
      </c>
      <c r="N1014" s="26"/>
      <c r="O1014" s="26">
        <f t="shared" ref="O1014:O1023" si="1660">I1014+N1014</f>
        <v>0</v>
      </c>
      <c r="P1014" s="26">
        <f t="shared" ref="P1014:P1023" si="1661">M1014-O1014</f>
        <v>0</v>
      </c>
      <c r="Q1014" s="29" t="e">
        <f t="shared" si="1655"/>
        <v>#DIV/0!</v>
      </c>
      <c r="R1014" s="18"/>
      <c r="S1014" s="12" t="s">
        <v>91</v>
      </c>
    </row>
    <row r="1015" spans="1:19" ht="18.75" x14ac:dyDescent="0.25">
      <c r="A1015" s="13" t="str">
        <f t="shared" si="1554"/>
        <v>a</v>
      </c>
      <c r="B1015" s="5" t="s">
        <v>2</v>
      </c>
      <c r="C1015" s="6" t="s">
        <v>5</v>
      </c>
      <c r="D1015" s="26"/>
      <c r="E1015" s="26"/>
      <c r="F1015" s="26">
        <v>150000</v>
      </c>
      <c r="G1015" s="26">
        <v>1750</v>
      </c>
      <c r="H1015" s="26">
        <v>148250</v>
      </c>
      <c r="I1015" s="26">
        <f t="shared" si="1558"/>
        <v>150000</v>
      </c>
      <c r="J1015" s="56">
        <f t="shared" si="1559"/>
        <v>0</v>
      </c>
      <c r="K1015" s="57">
        <f t="shared" si="1560"/>
        <v>1</v>
      </c>
      <c r="L1015" s="31">
        <v>150000</v>
      </c>
      <c r="M1015" s="31">
        <v>150000</v>
      </c>
      <c r="N1015" s="26"/>
      <c r="O1015" s="26">
        <f t="shared" si="1660"/>
        <v>150000</v>
      </c>
      <c r="P1015" s="56">
        <f t="shared" si="1661"/>
        <v>0</v>
      </c>
      <c r="Q1015" s="60">
        <f t="shared" si="1655"/>
        <v>1</v>
      </c>
      <c r="R1015" s="18"/>
      <c r="S1015" s="12" t="s">
        <v>91</v>
      </c>
    </row>
    <row r="1016" spans="1:19" ht="18.75" hidden="1" x14ac:dyDescent="0.25">
      <c r="A1016" s="13" t="str">
        <f t="shared" si="1554"/>
        <v>b</v>
      </c>
      <c r="B1016" s="5" t="s">
        <v>2</v>
      </c>
      <c r="C1016" s="6" t="s">
        <v>6</v>
      </c>
      <c r="D1016" s="26"/>
      <c r="E1016" s="26"/>
      <c r="F1016" s="26">
        <v>0</v>
      </c>
      <c r="G1016" s="26"/>
      <c r="H1016" s="26"/>
      <c r="I1016" s="26">
        <f t="shared" si="1558"/>
        <v>0</v>
      </c>
      <c r="J1016" s="26">
        <f t="shared" si="1559"/>
        <v>0</v>
      </c>
      <c r="K1016" s="27" t="e">
        <f t="shared" si="1560"/>
        <v>#DIV/0!</v>
      </c>
      <c r="L1016" s="31">
        <v>0</v>
      </c>
      <c r="M1016" s="31">
        <v>0</v>
      </c>
      <c r="N1016" s="26"/>
      <c r="O1016" s="26">
        <f t="shared" si="1660"/>
        <v>0</v>
      </c>
      <c r="P1016" s="26">
        <f t="shared" si="1661"/>
        <v>0</v>
      </c>
      <c r="Q1016" s="29" t="e">
        <f t="shared" si="1655"/>
        <v>#DIV/0!</v>
      </c>
      <c r="R1016" s="18"/>
      <c r="S1016" s="12" t="s">
        <v>91</v>
      </c>
    </row>
    <row r="1017" spans="1:19" ht="18.75" hidden="1" x14ac:dyDescent="0.25">
      <c r="A1017" s="13" t="str">
        <f t="shared" si="1554"/>
        <v>b</v>
      </c>
      <c r="B1017" s="5" t="s">
        <v>2</v>
      </c>
      <c r="C1017" s="7" t="s">
        <v>7</v>
      </c>
      <c r="D1017" s="26"/>
      <c r="E1017" s="26"/>
      <c r="F1017" s="26">
        <v>0</v>
      </c>
      <c r="G1017" s="26"/>
      <c r="H1017" s="26"/>
      <c r="I1017" s="26">
        <f t="shared" si="1558"/>
        <v>0</v>
      </c>
      <c r="J1017" s="26">
        <f t="shared" si="1559"/>
        <v>0</v>
      </c>
      <c r="K1017" s="27" t="e">
        <f t="shared" si="1560"/>
        <v>#DIV/0!</v>
      </c>
      <c r="L1017" s="31">
        <v>0</v>
      </c>
      <c r="M1017" s="31">
        <v>0</v>
      </c>
      <c r="N1017" s="26"/>
      <c r="O1017" s="26">
        <f t="shared" si="1660"/>
        <v>0</v>
      </c>
      <c r="P1017" s="26">
        <f t="shared" si="1661"/>
        <v>0</v>
      </c>
      <c r="Q1017" s="29" t="e">
        <f t="shared" si="1655"/>
        <v>#DIV/0!</v>
      </c>
      <c r="R1017" s="18"/>
      <c r="S1017" s="12" t="s">
        <v>91</v>
      </c>
    </row>
    <row r="1018" spans="1:19" ht="18.75" hidden="1" x14ac:dyDescent="0.25">
      <c r="A1018" s="13" t="str">
        <f t="shared" si="1554"/>
        <v>b</v>
      </c>
      <c r="B1018" s="5" t="s">
        <v>2</v>
      </c>
      <c r="C1018" s="7" t="s">
        <v>8</v>
      </c>
      <c r="D1018" s="26"/>
      <c r="E1018" s="26"/>
      <c r="F1018" s="26">
        <v>0</v>
      </c>
      <c r="G1018" s="26"/>
      <c r="H1018" s="26"/>
      <c r="I1018" s="26">
        <f t="shared" si="1558"/>
        <v>0</v>
      </c>
      <c r="J1018" s="26">
        <f t="shared" si="1559"/>
        <v>0</v>
      </c>
      <c r="K1018" s="27" t="e">
        <f t="shared" si="1560"/>
        <v>#DIV/0!</v>
      </c>
      <c r="L1018" s="31">
        <v>0</v>
      </c>
      <c r="M1018" s="31">
        <v>0</v>
      </c>
      <c r="N1018" s="26"/>
      <c r="O1018" s="26">
        <f t="shared" si="1660"/>
        <v>0</v>
      </c>
      <c r="P1018" s="26">
        <f t="shared" si="1661"/>
        <v>0</v>
      </c>
      <c r="Q1018" s="29" t="e">
        <f t="shared" si="1655"/>
        <v>#DIV/0!</v>
      </c>
      <c r="R1018" s="18"/>
      <c r="S1018" s="12" t="s">
        <v>91</v>
      </c>
    </row>
    <row r="1019" spans="1:19" ht="18.75" hidden="1" x14ac:dyDescent="0.25">
      <c r="A1019" s="13" t="str">
        <f t="shared" si="1554"/>
        <v>b</v>
      </c>
      <c r="B1019" s="5" t="s">
        <v>2</v>
      </c>
      <c r="C1019" s="7" t="s">
        <v>9</v>
      </c>
      <c r="D1019" s="26"/>
      <c r="E1019" s="26"/>
      <c r="F1019" s="26">
        <v>0</v>
      </c>
      <c r="G1019" s="26"/>
      <c r="H1019" s="26"/>
      <c r="I1019" s="26">
        <f t="shared" si="1558"/>
        <v>0</v>
      </c>
      <c r="J1019" s="26">
        <f t="shared" si="1559"/>
        <v>0</v>
      </c>
      <c r="K1019" s="27" t="e">
        <f t="shared" si="1560"/>
        <v>#DIV/0!</v>
      </c>
      <c r="L1019" s="31">
        <v>0</v>
      </c>
      <c r="M1019" s="31">
        <v>0</v>
      </c>
      <c r="N1019" s="26"/>
      <c r="O1019" s="26">
        <f t="shared" si="1660"/>
        <v>0</v>
      </c>
      <c r="P1019" s="26">
        <f t="shared" si="1661"/>
        <v>0</v>
      </c>
      <c r="Q1019" s="29" t="e">
        <f t="shared" si="1655"/>
        <v>#DIV/0!</v>
      </c>
      <c r="R1019" s="18"/>
      <c r="S1019" s="12" t="s">
        <v>91</v>
      </c>
    </row>
    <row r="1020" spans="1:19" ht="18.75" x14ac:dyDescent="0.25">
      <c r="A1020" s="13" t="str">
        <f t="shared" si="1554"/>
        <v>a</v>
      </c>
      <c r="B1020" s="5" t="s">
        <v>2</v>
      </c>
      <c r="C1020" s="7" t="s">
        <v>10</v>
      </c>
      <c r="D1020" s="26"/>
      <c r="E1020" s="26"/>
      <c r="F1020" s="26">
        <v>1850000</v>
      </c>
      <c r="G1020" s="26">
        <v>93000</v>
      </c>
      <c r="H1020" s="26">
        <v>1757000</v>
      </c>
      <c r="I1020" s="26">
        <f t="shared" si="1558"/>
        <v>1850000</v>
      </c>
      <c r="J1020" s="56">
        <f t="shared" si="1559"/>
        <v>0</v>
      </c>
      <c r="K1020" s="57">
        <f t="shared" si="1560"/>
        <v>1</v>
      </c>
      <c r="L1020" s="31">
        <v>4350000</v>
      </c>
      <c r="M1020" s="31">
        <v>1850000</v>
      </c>
      <c r="N1020" s="26"/>
      <c r="O1020" s="26">
        <f t="shared" si="1660"/>
        <v>1850000</v>
      </c>
      <c r="P1020" s="56">
        <f t="shared" si="1661"/>
        <v>0</v>
      </c>
      <c r="Q1020" s="60">
        <f t="shared" si="1655"/>
        <v>1</v>
      </c>
      <c r="R1020" s="18"/>
      <c r="S1020" s="12" t="s">
        <v>91</v>
      </c>
    </row>
    <row r="1021" spans="1:19" ht="18.75" hidden="1" x14ac:dyDescent="0.25">
      <c r="A1021" s="13" t="str">
        <f t="shared" si="1554"/>
        <v>b</v>
      </c>
      <c r="B1021" s="5" t="s">
        <v>2</v>
      </c>
      <c r="C1021" s="4" t="s">
        <v>11</v>
      </c>
      <c r="D1021" s="25"/>
      <c r="E1021" s="25"/>
      <c r="F1021" s="25">
        <v>0</v>
      </c>
      <c r="G1021" s="25"/>
      <c r="H1021" s="25"/>
      <c r="I1021" s="26">
        <f t="shared" si="1558"/>
        <v>0</v>
      </c>
      <c r="J1021" s="26">
        <f t="shared" si="1559"/>
        <v>0</v>
      </c>
      <c r="K1021" s="27" t="e">
        <f t="shared" si="1560"/>
        <v>#DIV/0!</v>
      </c>
      <c r="L1021" s="25">
        <v>0</v>
      </c>
      <c r="M1021" s="25">
        <v>0</v>
      </c>
      <c r="N1021" s="25"/>
      <c r="O1021" s="25">
        <f t="shared" si="1660"/>
        <v>0</v>
      </c>
      <c r="P1021" s="25">
        <f t="shared" si="1661"/>
        <v>0</v>
      </c>
      <c r="Q1021" s="28" t="e">
        <f t="shared" si="1655"/>
        <v>#DIV/0!</v>
      </c>
      <c r="R1021" s="17"/>
      <c r="S1021" s="12" t="s">
        <v>91</v>
      </c>
    </row>
    <row r="1022" spans="1:19" ht="18.75" hidden="1" x14ac:dyDescent="0.25">
      <c r="A1022" s="13" t="str">
        <f t="shared" si="1554"/>
        <v>b</v>
      </c>
      <c r="B1022" s="5" t="s">
        <v>2</v>
      </c>
      <c r="C1022" s="4" t="s">
        <v>12</v>
      </c>
      <c r="D1022" s="25"/>
      <c r="E1022" s="25"/>
      <c r="F1022" s="25">
        <v>0</v>
      </c>
      <c r="G1022" s="25"/>
      <c r="H1022" s="25"/>
      <c r="I1022" s="26">
        <f t="shared" si="1558"/>
        <v>0</v>
      </c>
      <c r="J1022" s="26">
        <f t="shared" si="1559"/>
        <v>0</v>
      </c>
      <c r="K1022" s="27" t="e">
        <f t="shared" si="1560"/>
        <v>#DIV/0!</v>
      </c>
      <c r="L1022" s="25">
        <v>0</v>
      </c>
      <c r="M1022" s="25">
        <v>0</v>
      </c>
      <c r="N1022" s="25"/>
      <c r="O1022" s="25">
        <f t="shared" si="1660"/>
        <v>0</v>
      </c>
      <c r="P1022" s="25">
        <f t="shared" si="1661"/>
        <v>0</v>
      </c>
      <c r="Q1022" s="28" t="e">
        <f t="shared" si="1655"/>
        <v>#DIV/0!</v>
      </c>
      <c r="R1022" s="17"/>
      <c r="S1022" s="12" t="s">
        <v>91</v>
      </c>
    </row>
    <row r="1023" spans="1:19" ht="18.75" hidden="1" x14ac:dyDescent="0.25">
      <c r="A1023" s="13" t="str">
        <f t="shared" si="1554"/>
        <v>b</v>
      </c>
      <c r="B1023" s="5" t="s">
        <v>2</v>
      </c>
      <c r="C1023" s="4" t="s">
        <v>13</v>
      </c>
      <c r="D1023" s="26"/>
      <c r="E1023" s="26"/>
      <c r="F1023" s="26">
        <v>0</v>
      </c>
      <c r="G1023" s="26"/>
      <c r="H1023" s="26"/>
      <c r="I1023" s="26">
        <f t="shared" si="1558"/>
        <v>0</v>
      </c>
      <c r="J1023" s="26">
        <f t="shared" si="1559"/>
        <v>0</v>
      </c>
      <c r="K1023" s="27" t="e">
        <f t="shared" si="1560"/>
        <v>#DIV/0!</v>
      </c>
      <c r="L1023" s="25">
        <v>0</v>
      </c>
      <c r="M1023" s="25">
        <v>0</v>
      </c>
      <c r="N1023" s="26"/>
      <c r="O1023" s="26">
        <f t="shared" si="1660"/>
        <v>0</v>
      </c>
      <c r="P1023" s="26">
        <f t="shared" si="1661"/>
        <v>0</v>
      </c>
      <c r="Q1023" s="29" t="e">
        <f t="shared" si="1655"/>
        <v>#DIV/0!</v>
      </c>
      <c r="R1023" s="18"/>
      <c r="S1023" s="12" t="s">
        <v>91</v>
      </c>
    </row>
    <row r="1024" spans="1:19" ht="54" x14ac:dyDescent="0.25">
      <c r="A1024" s="13" t="str">
        <f t="shared" si="1554"/>
        <v>a</v>
      </c>
      <c r="B1024" s="19" t="s">
        <v>192</v>
      </c>
      <c r="C1024" s="55" t="s">
        <v>193</v>
      </c>
      <c r="D1024" s="25">
        <f t="shared" ref="D1024" si="1662">D1025+D1033+D1034+D1035</f>
        <v>0</v>
      </c>
      <c r="E1024" s="25"/>
      <c r="F1024" s="25">
        <f t="shared" ref="F1024" si="1663">F1025+F1033+F1034+F1035</f>
        <v>44810000</v>
      </c>
      <c r="G1024" s="25">
        <f t="shared" ref="G1024:H1024" si="1664">G1025+G1033+G1034+G1035</f>
        <v>35295017</v>
      </c>
      <c r="H1024" s="25">
        <f t="shared" si="1664"/>
        <v>0</v>
      </c>
      <c r="I1024" s="26">
        <f t="shared" si="1558"/>
        <v>35295017</v>
      </c>
      <c r="J1024" s="56">
        <f t="shared" si="1559"/>
        <v>9514983</v>
      </c>
      <c r="K1024" s="57">
        <f t="shared" si="1560"/>
        <v>0.78765938406605673</v>
      </c>
      <c r="L1024" s="30">
        <f t="shared" ref="L1024:P1024" si="1665">L1025+L1033+L1034+L1035</f>
        <v>52700000</v>
      </c>
      <c r="M1024" s="30">
        <f t="shared" si="1665"/>
        <v>55200000</v>
      </c>
      <c r="N1024" s="25">
        <f t="shared" si="1665"/>
        <v>10390000</v>
      </c>
      <c r="O1024" s="25">
        <f t="shared" si="1665"/>
        <v>45685017</v>
      </c>
      <c r="P1024" s="58">
        <f t="shared" si="1665"/>
        <v>9514983</v>
      </c>
      <c r="Q1024" s="59">
        <f t="shared" ref="Q1024:Q1035" si="1666">O1024/M1024</f>
        <v>0.8276271195652174</v>
      </c>
      <c r="R1024" s="17"/>
      <c r="S1024" s="12" t="s">
        <v>91</v>
      </c>
    </row>
    <row r="1025" spans="1:19" ht="18.75" x14ac:dyDescent="0.25">
      <c r="A1025" s="13" t="str">
        <f t="shared" si="1554"/>
        <v>a</v>
      </c>
      <c r="B1025" s="3" t="s">
        <v>2</v>
      </c>
      <c r="C1025" s="4" t="s">
        <v>3</v>
      </c>
      <c r="D1025" s="26">
        <f t="shared" ref="D1025" si="1667">D1026+D1027+D1028+D1029+D1030+D1031+D1032</f>
        <v>0</v>
      </c>
      <c r="E1025" s="26"/>
      <c r="F1025" s="26">
        <f t="shared" ref="F1025" si="1668">F1026+F1027+F1028+F1029+F1030+F1031+F1032</f>
        <v>18820000</v>
      </c>
      <c r="G1025" s="26">
        <f t="shared" ref="G1025:H1025" si="1669">G1026+G1027+G1028+G1029+G1030+G1031+G1032</f>
        <v>15295017</v>
      </c>
      <c r="H1025" s="26">
        <f t="shared" si="1669"/>
        <v>0</v>
      </c>
      <c r="I1025" s="26">
        <f t="shared" si="1558"/>
        <v>15295017</v>
      </c>
      <c r="J1025" s="56">
        <f t="shared" si="1559"/>
        <v>3524983</v>
      </c>
      <c r="K1025" s="57">
        <f t="shared" si="1560"/>
        <v>0.81270015940488838</v>
      </c>
      <c r="L1025" s="25">
        <f t="shared" ref="L1025:P1025" si="1670">L1026+L1027+L1028+L1029+L1030+L1031+L1032</f>
        <v>22700000</v>
      </c>
      <c r="M1025" s="25">
        <f t="shared" si="1670"/>
        <v>20200000</v>
      </c>
      <c r="N1025" s="26">
        <f t="shared" si="1670"/>
        <v>1380000</v>
      </c>
      <c r="O1025" s="26">
        <f t="shared" si="1670"/>
        <v>16675017</v>
      </c>
      <c r="P1025" s="56">
        <f t="shared" si="1670"/>
        <v>3524983</v>
      </c>
      <c r="Q1025" s="60">
        <f t="shared" si="1666"/>
        <v>0.82549589108910892</v>
      </c>
      <c r="R1025" s="18"/>
      <c r="S1025" s="12" t="s">
        <v>91</v>
      </c>
    </row>
    <row r="1026" spans="1:19" ht="18.75" hidden="1" x14ac:dyDescent="0.25">
      <c r="A1026" s="13" t="str">
        <f t="shared" si="1554"/>
        <v>b</v>
      </c>
      <c r="B1026" s="5" t="s">
        <v>2</v>
      </c>
      <c r="C1026" s="6" t="s">
        <v>4</v>
      </c>
      <c r="D1026" s="26">
        <f t="shared" ref="D1026" si="1671">D1038</f>
        <v>0</v>
      </c>
      <c r="E1026" s="26"/>
      <c r="F1026" s="26">
        <f t="shared" ref="F1026" si="1672">F1038</f>
        <v>0</v>
      </c>
      <c r="G1026" s="26">
        <f t="shared" ref="G1026" si="1673">G1038</f>
        <v>0</v>
      </c>
      <c r="H1026" s="26"/>
      <c r="I1026" s="26">
        <f t="shared" si="1558"/>
        <v>0</v>
      </c>
      <c r="J1026" s="26">
        <f t="shared" si="1559"/>
        <v>0</v>
      </c>
      <c r="K1026" s="27" t="e">
        <f t="shared" si="1560"/>
        <v>#DIV/0!</v>
      </c>
      <c r="L1026" s="31">
        <f t="shared" ref="L1026:N1026" si="1674">L1038</f>
        <v>0</v>
      </c>
      <c r="M1026" s="31">
        <f t="shared" si="1674"/>
        <v>0</v>
      </c>
      <c r="N1026" s="26">
        <f t="shared" si="1674"/>
        <v>0</v>
      </c>
      <c r="O1026" s="26">
        <f t="shared" ref="O1026:O1035" si="1675">I1026+N1026</f>
        <v>0</v>
      </c>
      <c r="P1026" s="26">
        <f t="shared" ref="P1026:P1035" si="1676">M1026-O1026</f>
        <v>0</v>
      </c>
      <c r="Q1026" s="29" t="e">
        <f t="shared" si="1666"/>
        <v>#DIV/0!</v>
      </c>
      <c r="R1026" s="18"/>
      <c r="S1026" s="12" t="s">
        <v>91</v>
      </c>
    </row>
    <row r="1027" spans="1:19" ht="18.75" x14ac:dyDescent="0.25">
      <c r="A1027" s="13" t="str">
        <f t="shared" si="1554"/>
        <v>a</v>
      </c>
      <c r="B1027" s="5" t="s">
        <v>2</v>
      </c>
      <c r="C1027" s="6" t="s">
        <v>5</v>
      </c>
      <c r="D1027" s="26">
        <f t="shared" ref="D1027" si="1677">D1039</f>
        <v>0</v>
      </c>
      <c r="E1027" s="26"/>
      <c r="F1027" s="26">
        <f t="shared" ref="F1027" si="1678">F1039</f>
        <v>840000</v>
      </c>
      <c r="G1027" s="26">
        <f t="shared" ref="G1027" si="1679">G1039</f>
        <v>232510</v>
      </c>
      <c r="H1027" s="26"/>
      <c r="I1027" s="26">
        <f t="shared" si="1558"/>
        <v>232510</v>
      </c>
      <c r="J1027" s="56">
        <f t="shared" si="1559"/>
        <v>607490</v>
      </c>
      <c r="K1027" s="57">
        <f t="shared" si="1560"/>
        <v>0.27679761904761907</v>
      </c>
      <c r="L1027" s="31">
        <f t="shared" ref="L1027:N1027" si="1680">L1039</f>
        <v>1200000</v>
      </c>
      <c r="M1027" s="31">
        <f t="shared" si="1680"/>
        <v>1200000</v>
      </c>
      <c r="N1027" s="26">
        <f t="shared" si="1680"/>
        <v>360000</v>
      </c>
      <c r="O1027" s="26">
        <f t="shared" si="1675"/>
        <v>592510</v>
      </c>
      <c r="P1027" s="56">
        <f t="shared" si="1676"/>
        <v>607490</v>
      </c>
      <c r="Q1027" s="60">
        <f t="shared" si="1666"/>
        <v>0.49375833333333335</v>
      </c>
      <c r="R1027" s="18"/>
      <c r="S1027" s="12" t="s">
        <v>91</v>
      </c>
    </row>
    <row r="1028" spans="1:19" ht="18.75" hidden="1" x14ac:dyDescent="0.25">
      <c r="A1028" s="13" t="str">
        <f t="shared" ref="A1028:A1059" si="1681">IF((F1028+G1028+D1028+I1028+L1028+M1028+N1028+O1028)&gt;0,"a","b")</f>
        <v>b</v>
      </c>
      <c r="B1028" s="5" t="s">
        <v>2</v>
      </c>
      <c r="C1028" s="6" t="s">
        <v>6</v>
      </c>
      <c r="D1028" s="26">
        <f t="shared" ref="D1028" si="1682">D1040</f>
        <v>0</v>
      </c>
      <c r="E1028" s="26"/>
      <c r="F1028" s="26">
        <f t="shared" ref="F1028" si="1683">F1040</f>
        <v>0</v>
      </c>
      <c r="G1028" s="26">
        <f t="shared" ref="G1028" si="1684">G1040</f>
        <v>0</v>
      </c>
      <c r="H1028" s="26"/>
      <c r="I1028" s="26">
        <f t="shared" ref="I1028:I1059" si="1685">G1028+H1028</f>
        <v>0</v>
      </c>
      <c r="J1028" s="26">
        <f t="shared" ref="J1028:J1059" si="1686">F1028-I1028</f>
        <v>0</v>
      </c>
      <c r="K1028" s="27" t="e">
        <f t="shared" ref="K1028:K1059" si="1687">I1028/F1028</f>
        <v>#DIV/0!</v>
      </c>
      <c r="L1028" s="31">
        <f t="shared" ref="L1028:N1028" si="1688">L1040</f>
        <v>0</v>
      </c>
      <c r="M1028" s="31">
        <f t="shared" si="1688"/>
        <v>0</v>
      </c>
      <c r="N1028" s="26">
        <f t="shared" si="1688"/>
        <v>0</v>
      </c>
      <c r="O1028" s="26">
        <f t="shared" si="1675"/>
        <v>0</v>
      </c>
      <c r="P1028" s="26">
        <f t="shared" si="1676"/>
        <v>0</v>
      </c>
      <c r="Q1028" s="29" t="e">
        <f t="shared" si="1666"/>
        <v>#DIV/0!</v>
      </c>
      <c r="R1028" s="18"/>
      <c r="S1028" s="12" t="s">
        <v>91</v>
      </c>
    </row>
    <row r="1029" spans="1:19" ht="18.75" hidden="1" x14ac:dyDescent="0.25">
      <c r="A1029" s="13" t="str">
        <f t="shared" si="1681"/>
        <v>b</v>
      </c>
      <c r="B1029" s="5" t="s">
        <v>2</v>
      </c>
      <c r="C1029" s="7" t="s">
        <v>7</v>
      </c>
      <c r="D1029" s="26">
        <f t="shared" ref="D1029" si="1689">D1041</f>
        <v>0</v>
      </c>
      <c r="E1029" s="26"/>
      <c r="F1029" s="26">
        <f t="shared" ref="F1029" si="1690">F1041</f>
        <v>0</v>
      </c>
      <c r="G1029" s="26">
        <f t="shared" ref="G1029" si="1691">G1041</f>
        <v>0</v>
      </c>
      <c r="H1029" s="26"/>
      <c r="I1029" s="26">
        <f t="shared" si="1685"/>
        <v>0</v>
      </c>
      <c r="J1029" s="26">
        <f t="shared" si="1686"/>
        <v>0</v>
      </c>
      <c r="K1029" s="27" t="e">
        <f t="shared" si="1687"/>
        <v>#DIV/0!</v>
      </c>
      <c r="L1029" s="31">
        <f t="shared" ref="L1029:N1029" si="1692">L1041</f>
        <v>0</v>
      </c>
      <c r="M1029" s="31">
        <f t="shared" si="1692"/>
        <v>0</v>
      </c>
      <c r="N1029" s="26">
        <f t="shared" si="1692"/>
        <v>0</v>
      </c>
      <c r="O1029" s="26">
        <f t="shared" si="1675"/>
        <v>0</v>
      </c>
      <c r="P1029" s="26">
        <f t="shared" si="1676"/>
        <v>0</v>
      </c>
      <c r="Q1029" s="29" t="e">
        <f t="shared" si="1666"/>
        <v>#DIV/0!</v>
      </c>
      <c r="R1029" s="18"/>
      <c r="S1029" s="12" t="s">
        <v>91</v>
      </c>
    </row>
    <row r="1030" spans="1:19" ht="18.75" hidden="1" x14ac:dyDescent="0.25">
      <c r="A1030" s="13" t="str">
        <f t="shared" si="1681"/>
        <v>b</v>
      </c>
      <c r="B1030" s="5" t="s">
        <v>2</v>
      </c>
      <c r="C1030" s="7" t="s">
        <v>8</v>
      </c>
      <c r="D1030" s="26">
        <f t="shared" ref="D1030" si="1693">D1042</f>
        <v>0</v>
      </c>
      <c r="E1030" s="26"/>
      <c r="F1030" s="26">
        <f t="shared" ref="F1030" si="1694">F1042</f>
        <v>0</v>
      </c>
      <c r="G1030" s="26">
        <f t="shared" ref="G1030" si="1695">G1042</f>
        <v>0</v>
      </c>
      <c r="H1030" s="26"/>
      <c r="I1030" s="26">
        <f t="shared" si="1685"/>
        <v>0</v>
      </c>
      <c r="J1030" s="26">
        <f t="shared" si="1686"/>
        <v>0</v>
      </c>
      <c r="K1030" s="27" t="e">
        <f t="shared" si="1687"/>
        <v>#DIV/0!</v>
      </c>
      <c r="L1030" s="31">
        <f t="shared" ref="L1030:N1030" si="1696">L1042</f>
        <v>0</v>
      </c>
      <c r="M1030" s="31">
        <f t="shared" si="1696"/>
        <v>0</v>
      </c>
      <c r="N1030" s="26">
        <f t="shared" si="1696"/>
        <v>0</v>
      </c>
      <c r="O1030" s="26">
        <f t="shared" si="1675"/>
        <v>0</v>
      </c>
      <c r="P1030" s="26">
        <f t="shared" si="1676"/>
        <v>0</v>
      </c>
      <c r="Q1030" s="29" t="e">
        <f t="shared" si="1666"/>
        <v>#DIV/0!</v>
      </c>
      <c r="R1030" s="18"/>
      <c r="S1030" s="12" t="s">
        <v>91</v>
      </c>
    </row>
    <row r="1031" spans="1:19" ht="18.75" x14ac:dyDescent="0.25">
      <c r="A1031" s="13" t="str">
        <f t="shared" si="1681"/>
        <v>a</v>
      </c>
      <c r="B1031" s="5" t="s">
        <v>2</v>
      </c>
      <c r="C1031" s="7" t="s">
        <v>9</v>
      </c>
      <c r="D1031" s="26">
        <f t="shared" ref="D1031" si="1697">D1043</f>
        <v>0</v>
      </c>
      <c r="E1031" s="26"/>
      <c r="F1031" s="26">
        <f t="shared" ref="F1031" si="1698">F1043</f>
        <v>1500000</v>
      </c>
      <c r="G1031" s="26">
        <f t="shared" ref="G1031" si="1699">G1043</f>
        <v>1124045</v>
      </c>
      <c r="H1031" s="26"/>
      <c r="I1031" s="26">
        <f t="shared" si="1685"/>
        <v>1124045</v>
      </c>
      <c r="J1031" s="56">
        <f t="shared" si="1686"/>
        <v>375955</v>
      </c>
      <c r="K1031" s="57">
        <f t="shared" si="1687"/>
        <v>0.74936333333333338</v>
      </c>
      <c r="L1031" s="31">
        <f t="shared" ref="L1031:N1031" si="1700">L1043</f>
        <v>2000000</v>
      </c>
      <c r="M1031" s="31">
        <f t="shared" si="1700"/>
        <v>2000000</v>
      </c>
      <c r="N1031" s="26">
        <f t="shared" si="1700"/>
        <v>500000</v>
      </c>
      <c r="O1031" s="26">
        <f t="shared" si="1675"/>
        <v>1624045</v>
      </c>
      <c r="P1031" s="56">
        <f t="shared" si="1676"/>
        <v>375955</v>
      </c>
      <c r="Q1031" s="60">
        <f t="shared" si="1666"/>
        <v>0.81202249999999998</v>
      </c>
      <c r="R1031" s="18"/>
      <c r="S1031" s="12" t="s">
        <v>91</v>
      </c>
    </row>
    <row r="1032" spans="1:19" ht="18.75" x14ac:dyDescent="0.25">
      <c r="A1032" s="13" t="str">
        <f t="shared" si="1681"/>
        <v>a</v>
      </c>
      <c r="B1032" s="5" t="s">
        <v>2</v>
      </c>
      <c r="C1032" s="7" t="s">
        <v>10</v>
      </c>
      <c r="D1032" s="26">
        <f t="shared" ref="D1032" si="1701">D1044</f>
        <v>0</v>
      </c>
      <c r="E1032" s="26"/>
      <c r="F1032" s="26">
        <f t="shared" ref="F1032" si="1702">F1044</f>
        <v>16480000</v>
      </c>
      <c r="G1032" s="26">
        <f t="shared" ref="G1032" si="1703">G1044</f>
        <v>13938462</v>
      </c>
      <c r="H1032" s="26"/>
      <c r="I1032" s="26">
        <f t="shared" si="1685"/>
        <v>13938462</v>
      </c>
      <c r="J1032" s="56">
        <f t="shared" si="1686"/>
        <v>2541538</v>
      </c>
      <c r="K1032" s="57">
        <f t="shared" si="1687"/>
        <v>0.84578046116504857</v>
      </c>
      <c r="L1032" s="31">
        <f t="shared" ref="L1032:N1032" si="1704">L1044</f>
        <v>19500000</v>
      </c>
      <c r="M1032" s="31">
        <f t="shared" si="1704"/>
        <v>17000000</v>
      </c>
      <c r="N1032" s="26">
        <f t="shared" si="1704"/>
        <v>520000</v>
      </c>
      <c r="O1032" s="26">
        <f t="shared" si="1675"/>
        <v>14458462</v>
      </c>
      <c r="P1032" s="56">
        <f t="shared" si="1676"/>
        <v>2541538</v>
      </c>
      <c r="Q1032" s="60">
        <f t="shared" si="1666"/>
        <v>0.85049776470588234</v>
      </c>
      <c r="R1032" s="18"/>
      <c r="S1032" s="12" t="s">
        <v>91</v>
      </c>
    </row>
    <row r="1033" spans="1:19" ht="18.75" x14ac:dyDescent="0.25">
      <c r="A1033" s="13" t="str">
        <f t="shared" si="1681"/>
        <v>a</v>
      </c>
      <c r="B1033" s="5" t="s">
        <v>2</v>
      </c>
      <c r="C1033" s="4" t="s">
        <v>11</v>
      </c>
      <c r="D1033" s="25">
        <f t="shared" ref="D1033" si="1705">D1045</f>
        <v>0</v>
      </c>
      <c r="E1033" s="25"/>
      <c r="F1033" s="25">
        <f t="shared" ref="F1033" si="1706">F1045</f>
        <v>25990000</v>
      </c>
      <c r="G1033" s="25">
        <f t="shared" ref="G1033" si="1707">G1045</f>
        <v>20000000</v>
      </c>
      <c r="H1033" s="25"/>
      <c r="I1033" s="26">
        <f t="shared" si="1685"/>
        <v>20000000</v>
      </c>
      <c r="J1033" s="56">
        <f t="shared" si="1686"/>
        <v>5990000</v>
      </c>
      <c r="K1033" s="57">
        <f t="shared" si="1687"/>
        <v>0.76952674105425167</v>
      </c>
      <c r="L1033" s="25">
        <f t="shared" ref="L1033:N1033" si="1708">L1045</f>
        <v>30000000</v>
      </c>
      <c r="M1033" s="25">
        <f t="shared" si="1708"/>
        <v>35000000</v>
      </c>
      <c r="N1033" s="25">
        <f t="shared" si="1708"/>
        <v>9010000</v>
      </c>
      <c r="O1033" s="25">
        <f t="shared" si="1675"/>
        <v>29010000</v>
      </c>
      <c r="P1033" s="58">
        <f t="shared" si="1676"/>
        <v>5990000</v>
      </c>
      <c r="Q1033" s="59">
        <f t="shared" si="1666"/>
        <v>0.82885714285714285</v>
      </c>
      <c r="R1033" s="17"/>
      <c r="S1033" s="12" t="s">
        <v>91</v>
      </c>
    </row>
    <row r="1034" spans="1:19" ht="18.75" hidden="1" x14ac:dyDescent="0.25">
      <c r="A1034" s="13" t="str">
        <f t="shared" si="1681"/>
        <v>b</v>
      </c>
      <c r="B1034" s="5" t="s">
        <v>2</v>
      </c>
      <c r="C1034" s="4" t="s">
        <v>12</v>
      </c>
      <c r="D1034" s="25">
        <f t="shared" ref="D1034" si="1709">D1046</f>
        <v>0</v>
      </c>
      <c r="E1034" s="25"/>
      <c r="F1034" s="25">
        <f t="shared" ref="F1034" si="1710">F1046</f>
        <v>0</v>
      </c>
      <c r="G1034" s="25">
        <f t="shared" ref="G1034" si="1711">G1046</f>
        <v>0</v>
      </c>
      <c r="H1034" s="25"/>
      <c r="I1034" s="26">
        <f t="shared" si="1685"/>
        <v>0</v>
      </c>
      <c r="J1034" s="26">
        <f t="shared" si="1686"/>
        <v>0</v>
      </c>
      <c r="K1034" s="27" t="e">
        <f t="shared" si="1687"/>
        <v>#DIV/0!</v>
      </c>
      <c r="L1034" s="25">
        <f t="shared" ref="L1034:N1034" si="1712">L1046</f>
        <v>0</v>
      </c>
      <c r="M1034" s="25">
        <f t="shared" si="1712"/>
        <v>0</v>
      </c>
      <c r="N1034" s="25">
        <f t="shared" si="1712"/>
        <v>0</v>
      </c>
      <c r="O1034" s="25">
        <f t="shared" si="1675"/>
        <v>0</v>
      </c>
      <c r="P1034" s="25">
        <f t="shared" si="1676"/>
        <v>0</v>
      </c>
      <c r="Q1034" s="28" t="e">
        <f t="shared" si="1666"/>
        <v>#DIV/0!</v>
      </c>
      <c r="R1034" s="17"/>
      <c r="S1034" s="12" t="s">
        <v>91</v>
      </c>
    </row>
    <row r="1035" spans="1:19" ht="18.75" hidden="1" x14ac:dyDescent="0.25">
      <c r="A1035" s="13" t="str">
        <f t="shared" si="1681"/>
        <v>b</v>
      </c>
      <c r="B1035" s="5" t="s">
        <v>2</v>
      </c>
      <c r="C1035" s="4" t="s">
        <v>13</v>
      </c>
      <c r="D1035" s="26">
        <f t="shared" ref="D1035" si="1713">D1047</f>
        <v>0</v>
      </c>
      <c r="E1035" s="26"/>
      <c r="F1035" s="26">
        <f t="shared" ref="F1035" si="1714">F1047</f>
        <v>0</v>
      </c>
      <c r="G1035" s="26">
        <f t="shared" ref="G1035" si="1715">G1047</f>
        <v>0</v>
      </c>
      <c r="H1035" s="26"/>
      <c r="I1035" s="26">
        <f t="shared" si="1685"/>
        <v>0</v>
      </c>
      <c r="J1035" s="26">
        <f t="shared" si="1686"/>
        <v>0</v>
      </c>
      <c r="K1035" s="27" t="e">
        <f t="shared" si="1687"/>
        <v>#DIV/0!</v>
      </c>
      <c r="L1035" s="25">
        <f t="shared" ref="L1035:N1035" si="1716">L1047</f>
        <v>0</v>
      </c>
      <c r="M1035" s="25">
        <f t="shared" si="1716"/>
        <v>0</v>
      </c>
      <c r="N1035" s="26">
        <f t="shared" si="1716"/>
        <v>0</v>
      </c>
      <c r="O1035" s="26">
        <f t="shared" si="1675"/>
        <v>0</v>
      </c>
      <c r="P1035" s="26">
        <f t="shared" si="1676"/>
        <v>0</v>
      </c>
      <c r="Q1035" s="29" t="e">
        <f t="shared" si="1666"/>
        <v>#DIV/0!</v>
      </c>
      <c r="R1035" s="18"/>
      <c r="S1035" s="12" t="s">
        <v>91</v>
      </c>
    </row>
    <row r="1036" spans="1:19" ht="54" x14ac:dyDescent="0.25">
      <c r="A1036" s="13" t="str">
        <f t="shared" si="1681"/>
        <v>a</v>
      </c>
      <c r="B1036" s="19" t="s">
        <v>194</v>
      </c>
      <c r="C1036" s="55" t="s">
        <v>195</v>
      </c>
      <c r="D1036" s="25">
        <f t="shared" ref="D1036" si="1717">D1037+D1045+D1046+D1047</f>
        <v>0</v>
      </c>
      <c r="E1036" s="25"/>
      <c r="F1036" s="25">
        <f t="shared" ref="F1036" si="1718">F1037+F1045+F1046+F1047</f>
        <v>44810000</v>
      </c>
      <c r="G1036" s="25">
        <f t="shared" ref="G1036:H1036" si="1719">G1037+G1045+G1046+G1047</f>
        <v>35295017</v>
      </c>
      <c r="H1036" s="25">
        <f t="shared" si="1719"/>
        <v>9514983</v>
      </c>
      <c r="I1036" s="26">
        <f t="shared" si="1685"/>
        <v>44810000</v>
      </c>
      <c r="J1036" s="56">
        <f t="shared" si="1686"/>
        <v>0</v>
      </c>
      <c r="K1036" s="57">
        <f t="shared" si="1687"/>
        <v>1</v>
      </c>
      <c r="L1036" s="30">
        <f t="shared" ref="L1036:P1036" si="1720">L1037+L1045+L1046+L1047</f>
        <v>52700000</v>
      </c>
      <c r="M1036" s="30">
        <f t="shared" si="1720"/>
        <v>55200000</v>
      </c>
      <c r="N1036" s="25">
        <f t="shared" si="1720"/>
        <v>10390000</v>
      </c>
      <c r="O1036" s="25">
        <f t="shared" si="1720"/>
        <v>55200000</v>
      </c>
      <c r="P1036" s="58">
        <f t="shared" si="1720"/>
        <v>0</v>
      </c>
      <c r="Q1036" s="59">
        <f t="shared" ref="Q1036:Q1047" si="1721">O1036/M1036</f>
        <v>1</v>
      </c>
      <c r="R1036" s="17"/>
      <c r="S1036" s="12" t="s">
        <v>91</v>
      </c>
    </row>
    <row r="1037" spans="1:19" ht="18.75" x14ac:dyDescent="0.25">
      <c r="A1037" s="13" t="str">
        <f t="shared" si="1681"/>
        <v>a</v>
      </c>
      <c r="B1037" s="3" t="s">
        <v>2</v>
      </c>
      <c r="C1037" s="4" t="s">
        <v>3</v>
      </c>
      <c r="D1037" s="26">
        <f t="shared" ref="D1037" si="1722">D1038+D1039+D1040+D1041+D1042+D1043+D1044</f>
        <v>0</v>
      </c>
      <c r="E1037" s="26"/>
      <c r="F1037" s="26">
        <f t="shared" ref="F1037" si="1723">F1038+F1039+F1040+F1041+F1042+F1043+F1044</f>
        <v>18820000</v>
      </c>
      <c r="G1037" s="26">
        <f t="shared" ref="G1037:H1037" si="1724">G1038+G1039+G1040+G1041+G1042+G1043+G1044</f>
        <v>15295017</v>
      </c>
      <c r="H1037" s="26">
        <f t="shared" si="1724"/>
        <v>3524983</v>
      </c>
      <c r="I1037" s="26">
        <f t="shared" si="1685"/>
        <v>18820000</v>
      </c>
      <c r="J1037" s="56">
        <f t="shared" si="1686"/>
        <v>0</v>
      </c>
      <c r="K1037" s="57">
        <f t="shared" si="1687"/>
        <v>1</v>
      </c>
      <c r="L1037" s="25">
        <f t="shared" ref="L1037:P1037" si="1725">L1038+L1039+L1040+L1041+L1042+L1043+L1044</f>
        <v>22700000</v>
      </c>
      <c r="M1037" s="25">
        <f t="shared" si="1725"/>
        <v>20200000</v>
      </c>
      <c r="N1037" s="26">
        <f t="shared" si="1725"/>
        <v>1380000</v>
      </c>
      <c r="O1037" s="26">
        <f t="shared" si="1725"/>
        <v>20200000</v>
      </c>
      <c r="P1037" s="56">
        <f t="shared" si="1725"/>
        <v>0</v>
      </c>
      <c r="Q1037" s="60">
        <f t="shared" si="1721"/>
        <v>1</v>
      </c>
      <c r="R1037" s="18"/>
      <c r="S1037" s="12" t="s">
        <v>91</v>
      </c>
    </row>
    <row r="1038" spans="1:19" ht="18.75" hidden="1" x14ac:dyDescent="0.25">
      <c r="A1038" s="13" t="str">
        <f t="shared" si="1681"/>
        <v>b</v>
      </c>
      <c r="B1038" s="5" t="s">
        <v>2</v>
      </c>
      <c r="C1038" s="6" t="s">
        <v>4</v>
      </c>
      <c r="D1038" s="26"/>
      <c r="E1038" s="26"/>
      <c r="F1038" s="26">
        <v>0</v>
      </c>
      <c r="G1038" s="26"/>
      <c r="H1038" s="26"/>
      <c r="I1038" s="26">
        <f t="shared" si="1685"/>
        <v>0</v>
      </c>
      <c r="J1038" s="26">
        <f t="shared" si="1686"/>
        <v>0</v>
      </c>
      <c r="K1038" s="27" t="e">
        <f t="shared" si="1687"/>
        <v>#DIV/0!</v>
      </c>
      <c r="L1038" s="31">
        <v>0</v>
      </c>
      <c r="M1038" s="31">
        <v>0</v>
      </c>
      <c r="N1038" s="26"/>
      <c r="O1038" s="26">
        <f t="shared" ref="O1038:O1047" si="1726">I1038+N1038</f>
        <v>0</v>
      </c>
      <c r="P1038" s="26">
        <f t="shared" ref="P1038:P1047" si="1727">M1038-O1038</f>
        <v>0</v>
      </c>
      <c r="Q1038" s="29" t="e">
        <f t="shared" si="1721"/>
        <v>#DIV/0!</v>
      </c>
      <c r="R1038" s="18"/>
      <c r="S1038" s="12" t="s">
        <v>91</v>
      </c>
    </row>
    <row r="1039" spans="1:19" ht="18.75" x14ac:dyDescent="0.25">
      <c r="A1039" s="13" t="str">
        <f t="shared" si="1681"/>
        <v>a</v>
      </c>
      <c r="B1039" s="5" t="s">
        <v>2</v>
      </c>
      <c r="C1039" s="6" t="s">
        <v>5</v>
      </c>
      <c r="D1039" s="26"/>
      <c r="E1039" s="26"/>
      <c r="F1039" s="26">
        <v>840000</v>
      </c>
      <c r="G1039" s="26">
        <v>232510</v>
      </c>
      <c r="H1039" s="26">
        <v>607490</v>
      </c>
      <c r="I1039" s="26">
        <f t="shared" si="1685"/>
        <v>840000</v>
      </c>
      <c r="J1039" s="56">
        <f t="shared" si="1686"/>
        <v>0</v>
      </c>
      <c r="K1039" s="57">
        <f t="shared" si="1687"/>
        <v>1</v>
      </c>
      <c r="L1039" s="31">
        <v>1200000</v>
      </c>
      <c r="M1039" s="31">
        <v>1200000</v>
      </c>
      <c r="N1039" s="26">
        <v>360000</v>
      </c>
      <c r="O1039" s="26">
        <f t="shared" si="1726"/>
        <v>1200000</v>
      </c>
      <c r="P1039" s="56">
        <f t="shared" si="1727"/>
        <v>0</v>
      </c>
      <c r="Q1039" s="60">
        <f t="shared" si="1721"/>
        <v>1</v>
      </c>
      <c r="R1039" s="18"/>
      <c r="S1039" s="12" t="s">
        <v>91</v>
      </c>
    </row>
    <row r="1040" spans="1:19" ht="18.75" hidden="1" x14ac:dyDescent="0.25">
      <c r="A1040" s="13" t="str">
        <f t="shared" si="1681"/>
        <v>b</v>
      </c>
      <c r="B1040" s="5" t="s">
        <v>2</v>
      </c>
      <c r="C1040" s="6" t="s">
        <v>6</v>
      </c>
      <c r="D1040" s="26"/>
      <c r="E1040" s="26"/>
      <c r="F1040" s="26">
        <v>0</v>
      </c>
      <c r="G1040" s="26"/>
      <c r="H1040" s="26"/>
      <c r="I1040" s="26">
        <f t="shared" si="1685"/>
        <v>0</v>
      </c>
      <c r="J1040" s="26">
        <f t="shared" si="1686"/>
        <v>0</v>
      </c>
      <c r="K1040" s="27" t="e">
        <f t="shared" si="1687"/>
        <v>#DIV/0!</v>
      </c>
      <c r="L1040" s="31">
        <v>0</v>
      </c>
      <c r="M1040" s="31">
        <v>0</v>
      </c>
      <c r="N1040" s="26"/>
      <c r="O1040" s="26">
        <f t="shared" si="1726"/>
        <v>0</v>
      </c>
      <c r="P1040" s="26">
        <f t="shared" si="1727"/>
        <v>0</v>
      </c>
      <c r="Q1040" s="29" t="e">
        <f t="shared" si="1721"/>
        <v>#DIV/0!</v>
      </c>
      <c r="R1040" s="18"/>
      <c r="S1040" s="12" t="s">
        <v>91</v>
      </c>
    </row>
    <row r="1041" spans="1:19" ht="18.75" hidden="1" x14ac:dyDescent="0.25">
      <c r="A1041" s="13" t="str">
        <f t="shared" si="1681"/>
        <v>b</v>
      </c>
      <c r="B1041" s="5" t="s">
        <v>2</v>
      </c>
      <c r="C1041" s="7" t="s">
        <v>7</v>
      </c>
      <c r="D1041" s="26"/>
      <c r="E1041" s="26"/>
      <c r="F1041" s="26">
        <v>0</v>
      </c>
      <c r="G1041" s="26"/>
      <c r="H1041" s="26"/>
      <c r="I1041" s="26">
        <f t="shared" si="1685"/>
        <v>0</v>
      </c>
      <c r="J1041" s="26">
        <f t="shared" si="1686"/>
        <v>0</v>
      </c>
      <c r="K1041" s="27" t="e">
        <f t="shared" si="1687"/>
        <v>#DIV/0!</v>
      </c>
      <c r="L1041" s="31">
        <v>0</v>
      </c>
      <c r="M1041" s="31">
        <v>0</v>
      </c>
      <c r="N1041" s="26"/>
      <c r="O1041" s="26">
        <f t="shared" si="1726"/>
        <v>0</v>
      </c>
      <c r="P1041" s="26">
        <f t="shared" si="1727"/>
        <v>0</v>
      </c>
      <c r="Q1041" s="29" t="e">
        <f t="shared" si="1721"/>
        <v>#DIV/0!</v>
      </c>
      <c r="R1041" s="18"/>
      <c r="S1041" s="12" t="s">
        <v>91</v>
      </c>
    </row>
    <row r="1042" spans="1:19" ht="18.75" hidden="1" x14ac:dyDescent="0.25">
      <c r="A1042" s="13" t="str">
        <f t="shared" si="1681"/>
        <v>b</v>
      </c>
      <c r="B1042" s="5" t="s">
        <v>2</v>
      </c>
      <c r="C1042" s="7" t="s">
        <v>8</v>
      </c>
      <c r="D1042" s="26"/>
      <c r="E1042" s="26"/>
      <c r="F1042" s="26">
        <v>0</v>
      </c>
      <c r="G1042" s="26"/>
      <c r="H1042" s="26"/>
      <c r="I1042" s="26">
        <f t="shared" si="1685"/>
        <v>0</v>
      </c>
      <c r="J1042" s="26">
        <f t="shared" si="1686"/>
        <v>0</v>
      </c>
      <c r="K1042" s="27" t="e">
        <f t="shared" si="1687"/>
        <v>#DIV/0!</v>
      </c>
      <c r="L1042" s="31">
        <v>0</v>
      </c>
      <c r="M1042" s="31">
        <v>0</v>
      </c>
      <c r="N1042" s="26"/>
      <c r="O1042" s="26">
        <f t="shared" si="1726"/>
        <v>0</v>
      </c>
      <c r="P1042" s="26">
        <f t="shared" si="1727"/>
        <v>0</v>
      </c>
      <c r="Q1042" s="29" t="e">
        <f t="shared" si="1721"/>
        <v>#DIV/0!</v>
      </c>
      <c r="R1042" s="18"/>
      <c r="S1042" s="12" t="s">
        <v>91</v>
      </c>
    </row>
    <row r="1043" spans="1:19" ht="18.75" x14ac:dyDescent="0.25">
      <c r="A1043" s="13" t="str">
        <f t="shared" si="1681"/>
        <v>a</v>
      </c>
      <c r="B1043" s="5" t="s">
        <v>2</v>
      </c>
      <c r="C1043" s="7" t="s">
        <v>9</v>
      </c>
      <c r="D1043" s="26"/>
      <c r="E1043" s="26"/>
      <c r="F1043" s="26">
        <v>1500000</v>
      </c>
      <c r="G1043" s="26">
        <v>1124045</v>
      </c>
      <c r="H1043" s="26">
        <v>375955</v>
      </c>
      <c r="I1043" s="26">
        <f t="shared" si="1685"/>
        <v>1500000</v>
      </c>
      <c r="J1043" s="56">
        <f t="shared" si="1686"/>
        <v>0</v>
      </c>
      <c r="K1043" s="57">
        <f t="shared" si="1687"/>
        <v>1</v>
      </c>
      <c r="L1043" s="31">
        <v>2000000</v>
      </c>
      <c r="M1043" s="31">
        <v>2000000</v>
      </c>
      <c r="N1043" s="26">
        <v>500000</v>
      </c>
      <c r="O1043" s="26">
        <f t="shared" si="1726"/>
        <v>2000000</v>
      </c>
      <c r="P1043" s="56">
        <f t="shared" si="1727"/>
        <v>0</v>
      </c>
      <c r="Q1043" s="60">
        <f t="shared" si="1721"/>
        <v>1</v>
      </c>
      <c r="R1043" s="18"/>
      <c r="S1043" s="12" t="s">
        <v>91</v>
      </c>
    </row>
    <row r="1044" spans="1:19" ht="18.75" x14ac:dyDescent="0.25">
      <c r="A1044" s="13" t="str">
        <f t="shared" si="1681"/>
        <v>a</v>
      </c>
      <c r="B1044" s="5" t="s">
        <v>2</v>
      </c>
      <c r="C1044" s="7" t="s">
        <v>10</v>
      </c>
      <c r="D1044" s="26"/>
      <c r="E1044" s="26"/>
      <c r="F1044" s="26">
        <v>16480000</v>
      </c>
      <c r="G1044" s="26">
        <v>13938462</v>
      </c>
      <c r="H1044" s="26">
        <v>2541538</v>
      </c>
      <c r="I1044" s="26">
        <f t="shared" si="1685"/>
        <v>16480000</v>
      </c>
      <c r="J1044" s="56">
        <f t="shared" si="1686"/>
        <v>0</v>
      </c>
      <c r="K1044" s="57">
        <f t="shared" si="1687"/>
        <v>1</v>
      </c>
      <c r="L1044" s="31">
        <v>19500000</v>
      </c>
      <c r="M1044" s="31">
        <v>17000000</v>
      </c>
      <c r="N1044" s="26">
        <v>520000</v>
      </c>
      <c r="O1044" s="26">
        <f t="shared" si="1726"/>
        <v>17000000</v>
      </c>
      <c r="P1044" s="56">
        <f t="shared" si="1727"/>
        <v>0</v>
      </c>
      <c r="Q1044" s="60">
        <f t="shared" si="1721"/>
        <v>1</v>
      </c>
      <c r="R1044" s="18"/>
      <c r="S1044" s="12" t="s">
        <v>91</v>
      </c>
    </row>
    <row r="1045" spans="1:19" ht="18.75" x14ac:dyDescent="0.25">
      <c r="A1045" s="13" t="str">
        <f t="shared" si="1681"/>
        <v>a</v>
      </c>
      <c r="B1045" s="5" t="s">
        <v>2</v>
      </c>
      <c r="C1045" s="4" t="s">
        <v>11</v>
      </c>
      <c r="D1045" s="25"/>
      <c r="E1045" s="25"/>
      <c r="F1045" s="25">
        <v>25990000</v>
      </c>
      <c r="G1045" s="25">
        <v>20000000</v>
      </c>
      <c r="H1045" s="25">
        <v>5990000</v>
      </c>
      <c r="I1045" s="26">
        <f t="shared" si="1685"/>
        <v>25990000</v>
      </c>
      <c r="J1045" s="56">
        <f t="shared" si="1686"/>
        <v>0</v>
      </c>
      <c r="K1045" s="57">
        <f t="shared" si="1687"/>
        <v>1</v>
      </c>
      <c r="L1045" s="25">
        <v>30000000</v>
      </c>
      <c r="M1045" s="25">
        <v>35000000</v>
      </c>
      <c r="N1045" s="25">
        <v>9010000</v>
      </c>
      <c r="O1045" s="25">
        <f t="shared" si="1726"/>
        <v>35000000</v>
      </c>
      <c r="P1045" s="58">
        <f t="shared" si="1727"/>
        <v>0</v>
      </c>
      <c r="Q1045" s="59">
        <f t="shared" si="1721"/>
        <v>1</v>
      </c>
      <c r="R1045" s="17"/>
      <c r="S1045" s="12" t="s">
        <v>91</v>
      </c>
    </row>
    <row r="1046" spans="1:19" ht="18.75" hidden="1" x14ac:dyDescent="0.25">
      <c r="A1046" s="13" t="str">
        <f t="shared" si="1681"/>
        <v>b</v>
      </c>
      <c r="B1046" s="5"/>
      <c r="C1046" s="4" t="s">
        <v>12</v>
      </c>
      <c r="D1046" s="25"/>
      <c r="E1046" s="25"/>
      <c r="F1046" s="25">
        <v>0</v>
      </c>
      <c r="G1046" s="25"/>
      <c r="H1046" s="25"/>
      <c r="I1046" s="26">
        <f t="shared" si="1685"/>
        <v>0</v>
      </c>
      <c r="J1046" s="26">
        <f t="shared" si="1686"/>
        <v>0</v>
      </c>
      <c r="K1046" s="27" t="e">
        <f t="shared" si="1687"/>
        <v>#DIV/0!</v>
      </c>
      <c r="L1046" s="25">
        <v>0</v>
      </c>
      <c r="M1046" s="25">
        <v>0</v>
      </c>
      <c r="N1046" s="25"/>
      <c r="O1046" s="25">
        <f t="shared" si="1726"/>
        <v>0</v>
      </c>
      <c r="P1046" s="25">
        <f t="shared" si="1727"/>
        <v>0</v>
      </c>
      <c r="Q1046" s="28" t="e">
        <f t="shared" si="1721"/>
        <v>#DIV/0!</v>
      </c>
      <c r="R1046" s="17"/>
      <c r="S1046" s="12" t="s">
        <v>91</v>
      </c>
    </row>
    <row r="1047" spans="1:19" ht="18.75" hidden="1" x14ac:dyDescent="0.25">
      <c r="A1047" s="13" t="str">
        <f t="shared" si="1681"/>
        <v>b</v>
      </c>
      <c r="B1047" s="5" t="s">
        <v>2</v>
      </c>
      <c r="C1047" s="4" t="s">
        <v>13</v>
      </c>
      <c r="D1047" s="26"/>
      <c r="E1047" s="26"/>
      <c r="F1047" s="26">
        <v>0</v>
      </c>
      <c r="G1047" s="26"/>
      <c r="H1047" s="26"/>
      <c r="I1047" s="26">
        <f t="shared" si="1685"/>
        <v>0</v>
      </c>
      <c r="J1047" s="26">
        <f t="shared" si="1686"/>
        <v>0</v>
      </c>
      <c r="K1047" s="27" t="e">
        <f t="shared" si="1687"/>
        <v>#DIV/0!</v>
      </c>
      <c r="L1047" s="25">
        <v>0</v>
      </c>
      <c r="M1047" s="25">
        <v>0</v>
      </c>
      <c r="N1047" s="26"/>
      <c r="O1047" s="26">
        <f t="shared" si="1726"/>
        <v>0</v>
      </c>
      <c r="P1047" s="26">
        <f t="shared" si="1727"/>
        <v>0</v>
      </c>
      <c r="Q1047" s="29" t="e">
        <f t="shared" si="1721"/>
        <v>#DIV/0!</v>
      </c>
      <c r="R1047" s="18"/>
      <c r="S1047" s="12" t="s">
        <v>91</v>
      </c>
    </row>
    <row r="1048" spans="1:19" ht="36" x14ac:dyDescent="0.25">
      <c r="A1048" s="13" t="str">
        <f t="shared" si="1681"/>
        <v>a</v>
      </c>
      <c r="B1048" s="19" t="s">
        <v>196</v>
      </c>
      <c r="C1048" s="20" t="s">
        <v>197</v>
      </c>
      <c r="D1048" s="41">
        <f t="shared" ref="D1048" si="1728">D1049+D1057+D1058+D1059</f>
        <v>0</v>
      </c>
      <c r="E1048" s="41"/>
      <c r="F1048" s="41">
        <f t="shared" ref="F1048" si="1729">F1049+F1057+F1058+F1059</f>
        <v>74000</v>
      </c>
      <c r="G1048" s="41">
        <f t="shared" ref="G1048:H1048" si="1730">G1049+G1057+G1058+G1059</f>
        <v>11060</v>
      </c>
      <c r="H1048" s="41">
        <f t="shared" si="1730"/>
        <v>62940</v>
      </c>
      <c r="I1048" s="37">
        <f t="shared" si="1685"/>
        <v>74000</v>
      </c>
      <c r="J1048" s="44">
        <f t="shared" si="1686"/>
        <v>0</v>
      </c>
      <c r="K1048" s="45">
        <f t="shared" si="1687"/>
        <v>1</v>
      </c>
      <c r="L1048" s="40">
        <f t="shared" ref="L1048:P1048" si="1731">L1049+L1057+L1058+L1059</f>
        <v>0</v>
      </c>
      <c r="M1048" s="40">
        <f t="shared" si="1731"/>
        <v>82000</v>
      </c>
      <c r="N1048" s="41">
        <f t="shared" si="1731"/>
        <v>8000</v>
      </c>
      <c r="O1048" s="41">
        <f t="shared" si="1731"/>
        <v>82000</v>
      </c>
      <c r="P1048" s="47">
        <f t="shared" si="1731"/>
        <v>0</v>
      </c>
      <c r="Q1048" s="48">
        <f t="shared" ref="Q1048:Q1059" si="1732">O1048/M1048</f>
        <v>1</v>
      </c>
      <c r="R1048" s="17"/>
      <c r="S1048" s="12" t="s">
        <v>92</v>
      </c>
    </row>
    <row r="1049" spans="1:19" ht="18.75" x14ac:dyDescent="0.25">
      <c r="A1049" s="13" t="str">
        <f t="shared" si="1681"/>
        <v>a</v>
      </c>
      <c r="B1049" s="3" t="s">
        <v>2</v>
      </c>
      <c r="C1049" s="4" t="s">
        <v>3</v>
      </c>
      <c r="D1049" s="37">
        <f t="shared" ref="D1049" si="1733">D1050+D1051+D1052+D1053+D1054+D1055+D1056</f>
        <v>0</v>
      </c>
      <c r="E1049" s="37"/>
      <c r="F1049" s="37">
        <f t="shared" ref="F1049" si="1734">F1050+F1051+F1052+F1053+F1054+F1055+F1056</f>
        <v>74000</v>
      </c>
      <c r="G1049" s="37">
        <f t="shared" ref="G1049:H1049" si="1735">G1050+G1051+G1052+G1053+G1054+G1055+G1056</f>
        <v>11060</v>
      </c>
      <c r="H1049" s="37">
        <f t="shared" si="1735"/>
        <v>62940</v>
      </c>
      <c r="I1049" s="37">
        <f t="shared" si="1685"/>
        <v>74000</v>
      </c>
      <c r="J1049" s="44">
        <f t="shared" si="1686"/>
        <v>0</v>
      </c>
      <c r="K1049" s="45">
        <f t="shared" si="1687"/>
        <v>1</v>
      </c>
      <c r="L1049" s="41">
        <f t="shared" ref="L1049:P1049" si="1736">L1050+L1051+L1052+L1053+L1054+L1055+L1056</f>
        <v>0</v>
      </c>
      <c r="M1049" s="41">
        <f t="shared" si="1736"/>
        <v>82000</v>
      </c>
      <c r="N1049" s="37">
        <f t="shared" si="1736"/>
        <v>8000</v>
      </c>
      <c r="O1049" s="37">
        <f t="shared" si="1736"/>
        <v>82000</v>
      </c>
      <c r="P1049" s="44">
        <f t="shared" si="1736"/>
        <v>0</v>
      </c>
      <c r="Q1049" s="46">
        <f t="shared" si="1732"/>
        <v>1</v>
      </c>
      <c r="R1049" s="18"/>
      <c r="S1049" s="12" t="s">
        <v>92</v>
      </c>
    </row>
    <row r="1050" spans="1:19" ht="18.75" hidden="1" x14ac:dyDescent="0.25">
      <c r="A1050" s="13" t="str">
        <f t="shared" si="1681"/>
        <v>b</v>
      </c>
      <c r="B1050" s="5" t="s">
        <v>2</v>
      </c>
      <c r="C1050" s="6" t="s">
        <v>4</v>
      </c>
      <c r="D1050" s="26"/>
      <c r="E1050" s="26"/>
      <c r="F1050" s="26">
        <v>0</v>
      </c>
      <c r="G1050" s="26"/>
      <c r="H1050" s="26"/>
      <c r="I1050" s="26">
        <f t="shared" si="1685"/>
        <v>0</v>
      </c>
      <c r="J1050" s="26">
        <f t="shared" si="1686"/>
        <v>0</v>
      </c>
      <c r="K1050" s="27" t="e">
        <f t="shared" si="1687"/>
        <v>#DIV/0!</v>
      </c>
      <c r="L1050" s="31">
        <v>0</v>
      </c>
      <c r="M1050" s="31">
        <v>0</v>
      </c>
      <c r="N1050" s="26"/>
      <c r="O1050" s="26">
        <f t="shared" ref="O1050:O1059" si="1737">I1050+N1050</f>
        <v>0</v>
      </c>
      <c r="P1050" s="26">
        <f t="shared" ref="P1050:P1059" si="1738">M1050-O1050</f>
        <v>0</v>
      </c>
      <c r="Q1050" s="29" t="e">
        <f t="shared" si="1732"/>
        <v>#DIV/0!</v>
      </c>
      <c r="R1050" s="18"/>
      <c r="S1050" s="12" t="s">
        <v>92</v>
      </c>
    </row>
    <row r="1051" spans="1:19" ht="18.75" x14ac:dyDescent="0.25">
      <c r="A1051" s="13" t="str">
        <f t="shared" si="1681"/>
        <v>a</v>
      </c>
      <c r="B1051" s="5" t="s">
        <v>2</v>
      </c>
      <c r="C1051" s="6" t="s">
        <v>5</v>
      </c>
      <c r="D1051" s="37"/>
      <c r="E1051" s="37"/>
      <c r="F1051" s="37">
        <v>24000</v>
      </c>
      <c r="G1051" s="37">
        <v>11060</v>
      </c>
      <c r="H1051" s="37">
        <v>12940</v>
      </c>
      <c r="I1051" s="37">
        <f t="shared" si="1685"/>
        <v>24000</v>
      </c>
      <c r="J1051" s="44">
        <f t="shared" si="1686"/>
        <v>0</v>
      </c>
      <c r="K1051" s="45">
        <f t="shared" si="1687"/>
        <v>1</v>
      </c>
      <c r="L1051" s="42"/>
      <c r="M1051" s="42">
        <v>32000</v>
      </c>
      <c r="N1051" s="37">
        <v>8000</v>
      </c>
      <c r="O1051" s="37">
        <f t="shared" si="1737"/>
        <v>32000</v>
      </c>
      <c r="P1051" s="44">
        <f t="shared" si="1738"/>
        <v>0</v>
      </c>
      <c r="Q1051" s="46">
        <f t="shared" si="1732"/>
        <v>1</v>
      </c>
      <c r="R1051" s="18"/>
      <c r="S1051" s="12" t="s">
        <v>92</v>
      </c>
    </row>
    <row r="1052" spans="1:19" ht="18.75" hidden="1" x14ac:dyDescent="0.25">
      <c r="A1052" s="13" t="str">
        <f t="shared" si="1681"/>
        <v>b</v>
      </c>
      <c r="B1052" s="5" t="s">
        <v>2</v>
      </c>
      <c r="C1052" s="6" t="s">
        <v>6</v>
      </c>
      <c r="D1052" s="26"/>
      <c r="E1052" s="26"/>
      <c r="F1052" s="26">
        <v>0</v>
      </c>
      <c r="G1052" s="26"/>
      <c r="H1052" s="26"/>
      <c r="I1052" s="26">
        <f t="shared" si="1685"/>
        <v>0</v>
      </c>
      <c r="J1052" s="26">
        <f t="shared" si="1686"/>
        <v>0</v>
      </c>
      <c r="K1052" s="27" t="e">
        <f t="shared" si="1687"/>
        <v>#DIV/0!</v>
      </c>
      <c r="L1052" s="31"/>
      <c r="M1052" s="31">
        <v>0</v>
      </c>
      <c r="N1052" s="26"/>
      <c r="O1052" s="26">
        <f t="shared" si="1737"/>
        <v>0</v>
      </c>
      <c r="P1052" s="26">
        <f t="shared" si="1738"/>
        <v>0</v>
      </c>
      <c r="Q1052" s="29" t="e">
        <f t="shared" si="1732"/>
        <v>#DIV/0!</v>
      </c>
      <c r="R1052" s="18"/>
      <c r="S1052" s="12" t="s">
        <v>92</v>
      </c>
    </row>
    <row r="1053" spans="1:19" ht="18.75" x14ac:dyDescent="0.25">
      <c r="A1053" s="13" t="str">
        <f t="shared" si="1681"/>
        <v>a</v>
      </c>
      <c r="B1053" s="5" t="s">
        <v>2</v>
      </c>
      <c r="C1053" s="7" t="s">
        <v>7</v>
      </c>
      <c r="D1053" s="37"/>
      <c r="E1053" s="37"/>
      <c r="F1053" s="37">
        <v>50000</v>
      </c>
      <c r="G1053" s="37"/>
      <c r="H1053" s="37">
        <v>50000</v>
      </c>
      <c r="I1053" s="37">
        <f t="shared" si="1685"/>
        <v>50000</v>
      </c>
      <c r="J1053" s="44">
        <f t="shared" si="1686"/>
        <v>0</v>
      </c>
      <c r="K1053" s="45">
        <f t="shared" si="1687"/>
        <v>1</v>
      </c>
      <c r="L1053" s="42"/>
      <c r="M1053" s="42">
        <v>50000</v>
      </c>
      <c r="N1053" s="37"/>
      <c r="O1053" s="37">
        <f t="shared" si="1737"/>
        <v>50000</v>
      </c>
      <c r="P1053" s="44">
        <f t="shared" si="1738"/>
        <v>0</v>
      </c>
      <c r="Q1053" s="46">
        <f t="shared" si="1732"/>
        <v>1</v>
      </c>
      <c r="R1053" s="18"/>
      <c r="S1053" s="12" t="s">
        <v>92</v>
      </c>
    </row>
    <row r="1054" spans="1:19" ht="18.75" hidden="1" x14ac:dyDescent="0.25">
      <c r="A1054" s="13" t="str">
        <f t="shared" si="1681"/>
        <v>b</v>
      </c>
      <c r="B1054" s="5" t="s">
        <v>2</v>
      </c>
      <c r="C1054" s="7" t="s">
        <v>8</v>
      </c>
      <c r="D1054" s="26"/>
      <c r="E1054" s="26"/>
      <c r="F1054" s="26">
        <v>0</v>
      </c>
      <c r="G1054" s="26"/>
      <c r="H1054" s="26"/>
      <c r="I1054" s="26">
        <f t="shared" si="1685"/>
        <v>0</v>
      </c>
      <c r="J1054" s="26">
        <f t="shared" si="1686"/>
        <v>0</v>
      </c>
      <c r="K1054" s="27" t="e">
        <f t="shared" si="1687"/>
        <v>#DIV/0!</v>
      </c>
      <c r="L1054" s="31"/>
      <c r="M1054" s="31">
        <v>0</v>
      </c>
      <c r="N1054" s="26"/>
      <c r="O1054" s="26">
        <f t="shared" si="1737"/>
        <v>0</v>
      </c>
      <c r="P1054" s="26">
        <f t="shared" si="1738"/>
        <v>0</v>
      </c>
      <c r="Q1054" s="29" t="e">
        <f t="shared" si="1732"/>
        <v>#DIV/0!</v>
      </c>
      <c r="R1054" s="18"/>
      <c r="S1054" s="12" t="s">
        <v>92</v>
      </c>
    </row>
    <row r="1055" spans="1:19" ht="18.75" hidden="1" x14ac:dyDescent="0.25">
      <c r="A1055" s="13" t="str">
        <f t="shared" si="1681"/>
        <v>b</v>
      </c>
      <c r="B1055" s="5" t="s">
        <v>2</v>
      </c>
      <c r="C1055" s="7" t="s">
        <v>9</v>
      </c>
      <c r="D1055" s="26"/>
      <c r="E1055" s="26"/>
      <c r="F1055" s="26">
        <v>0</v>
      </c>
      <c r="G1055" s="26"/>
      <c r="H1055" s="26"/>
      <c r="I1055" s="26">
        <f t="shared" si="1685"/>
        <v>0</v>
      </c>
      <c r="J1055" s="26">
        <f t="shared" si="1686"/>
        <v>0</v>
      </c>
      <c r="K1055" s="27" t="e">
        <f t="shared" si="1687"/>
        <v>#DIV/0!</v>
      </c>
      <c r="L1055" s="31"/>
      <c r="M1055" s="31">
        <v>0</v>
      </c>
      <c r="N1055" s="26"/>
      <c r="O1055" s="26">
        <f t="shared" si="1737"/>
        <v>0</v>
      </c>
      <c r="P1055" s="26">
        <f t="shared" si="1738"/>
        <v>0</v>
      </c>
      <c r="Q1055" s="29" t="e">
        <f t="shared" si="1732"/>
        <v>#DIV/0!</v>
      </c>
      <c r="R1055" s="18"/>
      <c r="S1055" s="12" t="s">
        <v>92</v>
      </c>
    </row>
    <row r="1056" spans="1:19" ht="18.75" hidden="1" x14ac:dyDescent="0.25">
      <c r="A1056" s="13" t="str">
        <f t="shared" si="1681"/>
        <v>b</v>
      </c>
      <c r="B1056" s="5" t="s">
        <v>2</v>
      </c>
      <c r="C1056" s="7" t="s">
        <v>10</v>
      </c>
      <c r="D1056" s="26"/>
      <c r="E1056" s="26"/>
      <c r="F1056" s="26">
        <v>0</v>
      </c>
      <c r="G1056" s="26"/>
      <c r="H1056" s="26"/>
      <c r="I1056" s="26">
        <f t="shared" si="1685"/>
        <v>0</v>
      </c>
      <c r="J1056" s="26">
        <f t="shared" si="1686"/>
        <v>0</v>
      </c>
      <c r="K1056" s="27" t="e">
        <f t="shared" si="1687"/>
        <v>#DIV/0!</v>
      </c>
      <c r="L1056" s="31"/>
      <c r="M1056" s="31">
        <v>0</v>
      </c>
      <c r="N1056" s="26"/>
      <c r="O1056" s="26">
        <f t="shared" si="1737"/>
        <v>0</v>
      </c>
      <c r="P1056" s="26">
        <f t="shared" si="1738"/>
        <v>0</v>
      </c>
      <c r="Q1056" s="29" t="e">
        <f t="shared" si="1732"/>
        <v>#DIV/0!</v>
      </c>
      <c r="R1056" s="18"/>
      <c r="S1056" s="12" t="s">
        <v>92</v>
      </c>
    </row>
    <row r="1057" spans="1:19" ht="18.75" hidden="1" x14ac:dyDescent="0.25">
      <c r="A1057" s="13" t="str">
        <f t="shared" si="1681"/>
        <v>b</v>
      </c>
      <c r="B1057" s="5" t="s">
        <v>2</v>
      </c>
      <c r="C1057" s="4" t="s">
        <v>11</v>
      </c>
      <c r="D1057" s="25"/>
      <c r="E1057" s="25"/>
      <c r="F1057" s="25">
        <v>0</v>
      </c>
      <c r="G1057" s="25"/>
      <c r="H1057" s="25"/>
      <c r="I1057" s="26">
        <f t="shared" si="1685"/>
        <v>0</v>
      </c>
      <c r="J1057" s="26">
        <f t="shared" si="1686"/>
        <v>0</v>
      </c>
      <c r="K1057" s="27" t="e">
        <f t="shared" si="1687"/>
        <v>#DIV/0!</v>
      </c>
      <c r="L1057" s="25"/>
      <c r="M1057" s="25">
        <v>0</v>
      </c>
      <c r="N1057" s="25"/>
      <c r="O1057" s="25">
        <f t="shared" si="1737"/>
        <v>0</v>
      </c>
      <c r="P1057" s="25">
        <f t="shared" si="1738"/>
        <v>0</v>
      </c>
      <c r="Q1057" s="28" t="e">
        <f t="shared" si="1732"/>
        <v>#DIV/0!</v>
      </c>
      <c r="R1057" s="17"/>
      <c r="S1057" s="12" t="s">
        <v>92</v>
      </c>
    </row>
    <row r="1058" spans="1:19" ht="18.75" hidden="1" x14ac:dyDescent="0.25">
      <c r="A1058" s="13" t="str">
        <f t="shared" si="1681"/>
        <v>b</v>
      </c>
      <c r="B1058" s="5" t="s">
        <v>2</v>
      </c>
      <c r="C1058" s="4" t="s">
        <v>12</v>
      </c>
      <c r="D1058" s="25"/>
      <c r="E1058" s="25"/>
      <c r="F1058" s="25">
        <v>0</v>
      </c>
      <c r="G1058" s="25"/>
      <c r="H1058" s="25"/>
      <c r="I1058" s="26">
        <f t="shared" si="1685"/>
        <v>0</v>
      </c>
      <c r="J1058" s="26">
        <f t="shared" si="1686"/>
        <v>0</v>
      </c>
      <c r="K1058" s="27" t="e">
        <f t="shared" si="1687"/>
        <v>#DIV/0!</v>
      </c>
      <c r="L1058" s="25">
        <v>0</v>
      </c>
      <c r="M1058" s="25">
        <v>0</v>
      </c>
      <c r="N1058" s="25"/>
      <c r="O1058" s="25">
        <f t="shared" si="1737"/>
        <v>0</v>
      </c>
      <c r="P1058" s="25">
        <f t="shared" si="1738"/>
        <v>0</v>
      </c>
      <c r="Q1058" s="28" t="e">
        <f t="shared" si="1732"/>
        <v>#DIV/0!</v>
      </c>
      <c r="R1058" s="17"/>
      <c r="S1058" s="12" t="s">
        <v>92</v>
      </c>
    </row>
    <row r="1059" spans="1:19" ht="18.75" hidden="1" x14ac:dyDescent="0.25">
      <c r="A1059" s="13" t="str">
        <f t="shared" si="1681"/>
        <v>b</v>
      </c>
      <c r="B1059" s="5" t="s">
        <v>2</v>
      </c>
      <c r="C1059" s="4" t="s">
        <v>13</v>
      </c>
      <c r="D1059" s="26"/>
      <c r="E1059" s="26"/>
      <c r="F1059" s="26">
        <v>0</v>
      </c>
      <c r="G1059" s="26"/>
      <c r="H1059" s="26"/>
      <c r="I1059" s="26">
        <f t="shared" si="1685"/>
        <v>0</v>
      </c>
      <c r="J1059" s="26">
        <f t="shared" si="1686"/>
        <v>0</v>
      </c>
      <c r="K1059" s="27" t="e">
        <f t="shared" si="1687"/>
        <v>#DIV/0!</v>
      </c>
      <c r="L1059" s="25">
        <v>0</v>
      </c>
      <c r="M1059" s="25">
        <v>0</v>
      </c>
      <c r="N1059" s="26"/>
      <c r="O1059" s="26">
        <f t="shared" si="1737"/>
        <v>0</v>
      </c>
      <c r="P1059" s="26">
        <f t="shared" si="1738"/>
        <v>0</v>
      </c>
      <c r="Q1059" s="29" t="e">
        <f t="shared" si="1732"/>
        <v>#DIV/0!</v>
      </c>
      <c r="R1059" s="18"/>
      <c r="S1059" s="12" t="s">
        <v>92</v>
      </c>
    </row>
    <row r="1060" spans="1:19" x14ac:dyDescent="0.25">
      <c r="P1060" s="61"/>
      <c r="Q1060" s="61"/>
    </row>
    <row r="1061" spans="1:19" x14ac:dyDescent="0.25">
      <c r="P1061" s="53">
        <v>15731452</v>
      </c>
    </row>
    <row r="1063" spans="1:19" x14ac:dyDescent="0.25">
      <c r="P1063" s="52">
        <f>P1061-P927</f>
        <v>1379866</v>
      </c>
    </row>
  </sheetData>
  <autoFilter ref="A2:W1059">
    <filterColumn colId="0">
      <filters>
        <filter val="a"/>
      </filters>
    </filterColumn>
  </autoFilter>
  <pageMargins left="0" right="0" top="0" bottom="0" header="0" footer="0"/>
  <pageSetup scale="44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დამტკ._საბიუჯ. </vt:lpstr>
      <vt:lpstr>'დამტკ._საბიუჯ. '!Print_Area</vt:lpstr>
      <vt:lpstr>'დამტკ._საბიუჯ.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2019-07-19T13:20:57Z</dcterms:modified>
</cp:coreProperties>
</file>